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maraisv\Documents\2022 2023 SDBIP\2021 2022 AGSA PMS\2021 2022 Q3 REPORTS PER KPAs\"/>
    </mc:Choice>
  </mc:AlternateContent>
  <xr:revisionPtr revIDLastSave="0" documentId="13_ncr:1_{A8CEE57A-0362-402C-AAF9-F6E6EEE53DBB}" xr6:coauthVersionLast="47" xr6:coauthVersionMax="47" xr10:uidLastSave="{00000000-0000-0000-0000-000000000000}"/>
  <bookViews>
    <workbookView xWindow="0" yWindow="0" windowWidth="20490" windowHeight="10920" xr2:uid="{00000000-000D-0000-FFFF-FFFF00000000}"/>
  </bookViews>
  <sheets>
    <sheet name="Sheet1" sheetId="1" r:id="rId1"/>
  </sheets>
  <definedNames>
    <definedName name="_Hlk66706340" localSheetId="0">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 i="1" l="1"/>
  <c r="M39" i="1"/>
  <c r="M43" i="1"/>
  <c r="M35" i="1"/>
  <c r="M37" i="1"/>
  <c r="M36" i="1"/>
</calcChain>
</file>

<file path=xl/sharedStrings.xml><?xml version="1.0" encoding="utf-8"?>
<sst xmlns="http://schemas.openxmlformats.org/spreadsheetml/2006/main" count="733" uniqueCount="456">
  <si>
    <t>PROJECT</t>
  </si>
  <si>
    <t>BASELINE 2020/2021</t>
  </si>
  <si>
    <t>INDICATORS</t>
  </si>
  <si>
    <t>ANNUAL TARGET 2021/2022</t>
  </si>
  <si>
    <t xml:space="preserve">  BUDGET 2021-2022 </t>
  </si>
  <si>
    <t>OPERATION AND MAINTENANCE (O&amp;M)</t>
  </si>
  <si>
    <t>New Program</t>
  </si>
  <si>
    <t>Development of Rural Roads Asset Management System</t>
  </si>
  <si>
    <t>Desk top studies and the first rounds of Visual Conditions Assessments</t>
  </si>
  <si>
    <t>Number of kilometres of Roads assessed</t>
  </si>
  <si>
    <t>Number of traffic counting stations completed.</t>
  </si>
  <si>
    <t>500 kilometres of Roads assessed</t>
  </si>
  <si>
    <t>200 traffic counting stations completed</t>
  </si>
  <si>
    <t>Mooihoek bulk water supply phase 4F1</t>
  </si>
  <si>
    <t>1 Kilometers of bulk water pipeline and concrete reservoirs constructed</t>
  </si>
  <si>
    <t>Number of km of bulk pipeline tested and commissioned</t>
  </si>
  <si>
    <t>Construction of Mooihoek bulk water supply phase G1.1</t>
  </si>
  <si>
    <t>1 X 5 Ml concrete reservoir completed Phase 4BA</t>
  </si>
  <si>
    <t>Number of km of bulk pipeline and package plant constructed</t>
  </si>
  <si>
    <t>Construction of 3 Kilometres of bulk water supply pipeline. Construction of 1 package plant type clarifier</t>
  </si>
  <si>
    <t>Construction of Mooihoek bulk water supply phase G1.2</t>
  </si>
  <si>
    <t>Number of km of bulk pipeline constructed</t>
  </si>
  <si>
    <t>Construction of 4.7 Kilometers of bulk water supply pipeline.</t>
  </si>
  <si>
    <t>Construction of Mooihoek bulk water supply phase G2</t>
  </si>
  <si>
    <t>17km of bulk water supply pipeline completed</t>
  </si>
  <si>
    <t>Construction of 4.9 Kilometres of bulk water supply pipeline. Construction of 500KL Reinforced Concrete Reservoir</t>
  </si>
  <si>
    <t>Construction of Mooihoek Reservoirs phase 4H1</t>
  </si>
  <si>
    <t>12Ml/day Mooihoek Water Treatment Works</t>
  </si>
  <si>
    <t>Number of Reservoir constructed</t>
  </si>
  <si>
    <t>Construction of Mooihoek Reservoirs phase 4H2</t>
  </si>
  <si>
    <t>Nebo BWS Commission Jane Furse Pipeline</t>
  </si>
  <si>
    <t>Nebo Phase1A completed and not commissioned</t>
  </si>
  <si>
    <t>Number of Kilometers of bulk water supply pipeline tested and commissioned</t>
  </si>
  <si>
    <t xml:space="preserve">Nebo BWS Makgeru to Schoonoord BWS </t>
  </si>
  <si>
    <t>6.4Km of bulk water supply pipeline constructed</t>
  </si>
  <si>
    <t>Moutse BWS Project 13 &amp; 14</t>
  </si>
  <si>
    <t>1 WTW in Groblersdal extended in Project 1 and 1 pump station constructed in Project 6</t>
  </si>
  <si>
    <t>Maebe Drilling and Equipping of Borehole</t>
  </si>
  <si>
    <t>Three (3) drilled and equipped boreholes and bulk pipeline.</t>
  </si>
  <si>
    <t>1 Pump station constructed and 1 Reverse Osmosis Water Treatment Package Plant and 1 storage tank installed</t>
  </si>
  <si>
    <t>R13, 000, 000. 00</t>
  </si>
  <si>
    <t>R8, 000, 000. 00</t>
  </si>
  <si>
    <t>Tukakgomo RDP Section Borehole</t>
  </si>
  <si>
    <t>3.75 Km of water distribution network constructed and 1 raw water abstraction point upgraded</t>
  </si>
  <si>
    <t>R9, 000, 000. 00</t>
  </si>
  <si>
    <t>Nkosini Water Supply &amp; Package Plant</t>
  </si>
  <si>
    <t>1 scoping report and business plans</t>
  </si>
  <si>
    <t>Laersdrift Water Supply Intervention</t>
  </si>
  <si>
    <t>1 Scoping Report and Business Plan</t>
  </si>
  <si>
    <t xml:space="preserve">R9, 000, 000. 00 </t>
  </si>
  <si>
    <t>Phokwane/Brooklyn Water Supply</t>
  </si>
  <si>
    <t>Drilling, testing and equipping of 1 and rising main and 1 storage tank.</t>
  </si>
  <si>
    <t>Number of kilometres of rising main and storage tank installed</t>
  </si>
  <si>
    <t>3km of rising main and 1 elevated tank</t>
  </si>
  <si>
    <t xml:space="preserve"> R4, 000, 000. 00 </t>
  </si>
  <si>
    <t>Legolaneng VDIP</t>
  </si>
  <si>
    <t>410 VDIP Toilets</t>
  </si>
  <si>
    <t>Number of VDIP completed</t>
  </si>
  <si>
    <t>R7, 000, 000. 00</t>
  </si>
  <si>
    <t xml:space="preserve">Fetakgomo VIP Backlog Programme (Phase 2,3) </t>
  </si>
  <si>
    <t>15330 VIP units constructed</t>
  </si>
  <si>
    <t>Ephraim Mogale VIP Backlog Programme (Phase2,3 )</t>
  </si>
  <si>
    <t>15730 VIP units constructed</t>
  </si>
  <si>
    <t>Makhuduthamaga VIP Backlog Programme</t>
  </si>
  <si>
    <t>16096 VIP units constructed</t>
  </si>
  <si>
    <t>De Hoop/Nebo Plateau/Schoonoord Water Scheme Villages:Ga –Mogashoa (Senkapudi) and Ga- Mogashoa (Manamane)</t>
  </si>
  <si>
    <t>R4, 762, 404. 00</t>
  </si>
  <si>
    <t>NSD07 Regional Water Scheme Construction of Concrete Reservoirs</t>
  </si>
  <si>
    <t>De Hoop/Nebo Plateau/Schoonoord Water Scheme Villages: Makgeru, Ga Ratau &amp; Matekane</t>
  </si>
  <si>
    <t xml:space="preserve">Elias Motsoaledi VIP Backlog Programme (Phase 2,3) </t>
  </si>
  <si>
    <t>16862 VIP units constructed</t>
  </si>
  <si>
    <t>Carbonitites to Zaaiplaas PH4(Dindela Reservoir)</t>
  </si>
  <si>
    <t>Dindela Pump Station, Gravity Main and Rising Main.</t>
  </si>
  <si>
    <t>Number of reservoirs constructed</t>
  </si>
  <si>
    <t>1 Reservoir Constructed</t>
  </si>
  <si>
    <t xml:space="preserve">Tubatse VIP Backlog Programme (Phase 2,3) </t>
  </si>
  <si>
    <t>16830 VIP units constructed</t>
  </si>
  <si>
    <t>Motlailana, Makgemeng Water Supply</t>
  </si>
  <si>
    <t xml:space="preserve">Malekana Regional Water Scheme </t>
  </si>
  <si>
    <t xml:space="preserve">Lebalelo South connector pipes and reticulations </t>
  </si>
  <si>
    <t xml:space="preserve">Lebalelo South: Phase 3 (Ga- Maroga and Motlolo Bulk and Reticulation Infrastructure </t>
  </si>
  <si>
    <t>Ga-Malekana 12Ml Water Treatment Works</t>
  </si>
  <si>
    <t>Q3</t>
  </si>
  <si>
    <t>POE</t>
  </si>
  <si>
    <t>OBJECTIVES</t>
  </si>
  <si>
    <t>No activity</t>
  </si>
  <si>
    <t>Progress report</t>
  </si>
  <si>
    <t>94,6 kilometres of water pipeline constructed</t>
  </si>
  <si>
    <t>3km of bulk pipeline  constructed
1 Reservoir  completed</t>
  </si>
  <si>
    <t>13 Kilometres of bulk pipeline constructed, 3 reservoirs completed</t>
  </si>
  <si>
    <t>Testing and Commissioning</t>
  </si>
  <si>
    <t>Number of VIP units constructed</t>
  </si>
  <si>
    <t>500 VIP units to be constructed</t>
  </si>
  <si>
    <t xml:space="preserve">100km of  connector pipes  and reticulation pipelines constructed and 3 steel tanks completed </t>
  </si>
  <si>
    <t>11 steel tanks erected</t>
  </si>
  <si>
    <t>2,57 km of bulk pipeline constructed.
5,66 km of reticulation water pipeline constructed.
1x 100kl elevated tank erected.</t>
  </si>
  <si>
    <t>12,6 kilometres of bulk line constructed.
23,4km reticulation pipeline constructed.
 8 reservoirs constructed. 
1 package plant constructed.
6 boreholes refurbished.</t>
  </si>
  <si>
    <t>Kilometres of bulk pipeline constructed
Number of reservoir completed</t>
  </si>
  <si>
    <t>6 Kilometres of bulk pipeline constructed.
98 km of water reticulation pipeline
2435 metered stand pipes
Equipping of two boreholes</t>
  </si>
  <si>
    <t>Kilometers  of water pipeline constructed and number of reservior completed</t>
  </si>
  <si>
    <t>11Kilometers of water reticulation pipeline constructed</t>
  </si>
  <si>
    <t>200 kilometres of Roads assessed</t>
  </si>
  <si>
    <t>100 traffic counting stations completed</t>
  </si>
  <si>
    <t>Progress Report / Completion Certificate</t>
  </si>
  <si>
    <t>Installation of 410 water meters</t>
  </si>
  <si>
    <t>sealing of 1 reservoir</t>
  </si>
  <si>
    <t>Construction of 1 storage tank</t>
  </si>
  <si>
    <t>construction of 1 elevated storage tank</t>
  </si>
  <si>
    <t xml:space="preserve">Site establishments </t>
  </si>
  <si>
    <t>no activity</t>
  </si>
  <si>
    <t>Number of Km of bulk water supply pipelines constructed</t>
  </si>
  <si>
    <t xml:space="preserve"> 20Kilometre of    bulk water supply pipeline installed and tested</t>
  </si>
  <si>
    <t xml:space="preserve">To reduce water services backlog with 90% by June 2022 </t>
  </si>
  <si>
    <t xml:space="preserve">To resolve registered sanitation incidents within 14 days. </t>
  </si>
  <si>
    <t xml:space="preserve">Sanitation incidents </t>
  </si>
  <si>
    <t>700 registered sanitation incidents resolved within 14 days</t>
  </si>
  <si>
    <t>Number of  registered sanitation incidents resolved within 14 days</t>
  </si>
  <si>
    <t>175 registered sanitation incidents resolved within 14 days</t>
  </si>
  <si>
    <t>Incident Report</t>
  </si>
  <si>
    <t xml:space="preserve">To resolve registered water incidents within 14 days. </t>
  </si>
  <si>
    <t xml:space="preserve">Water incidents </t>
  </si>
  <si>
    <t>5000 registered water incidents resolved within 14 days</t>
  </si>
  <si>
    <t>Number of registered water incidents resolved within 14 days</t>
  </si>
  <si>
    <t>4500 registered water incidents resolved within 14 days</t>
  </si>
  <si>
    <t>1125 registered water incidents resolved within 14 days</t>
  </si>
  <si>
    <t xml:space="preserve">Bulk Water Purchases </t>
  </si>
  <si>
    <t>16 500Mℓ  of water  purchased</t>
  </si>
  <si>
    <t>Number of Mℓ  water purchased</t>
  </si>
  <si>
    <t>4125Mℓ  of water  purchased</t>
  </si>
  <si>
    <t>Summary Meter readings report.</t>
  </si>
  <si>
    <t>Ground Water Development</t>
  </si>
  <si>
    <t>Number of  ground water source developed</t>
  </si>
  <si>
    <t>20 Ground water source developed (boreholes)</t>
  </si>
  <si>
    <t>5 Ground water source developed (boreholes)</t>
  </si>
  <si>
    <t>Electricity Usage</t>
  </si>
  <si>
    <t>1200 KWH of Electricity used</t>
  </si>
  <si>
    <t>Number of KWH electricty used</t>
  </si>
  <si>
    <t>10 000 000 KWH of Electricity used</t>
  </si>
  <si>
    <t>2,5 000 000KWH of Electricity used</t>
  </si>
  <si>
    <t>Summary Electrical Meter readings report.</t>
  </si>
  <si>
    <t>Progress Reports</t>
  </si>
  <si>
    <t>1Kilometers of water reticulation pipeline constructed</t>
  </si>
  <si>
    <t>4 Kilometres of bulk pipeline constructed, 0 reservoirs completed</t>
  </si>
  <si>
    <t>500  VIP units to be constructed</t>
  </si>
  <si>
    <t>To develop water sources  in areas that does not have infrastructure and replace dried boreholes   by June 2022</t>
  </si>
  <si>
    <t xml:space="preserve">1,5 Kilometers  of bulk water supply pipeline  constructed </t>
  </si>
  <si>
    <t>18.2 Km of Schoonoord bulk water supply pipeline in Makgeru. 10ML Command Concrete Reservoir in Schoonoord constructed</t>
  </si>
  <si>
    <t>Installation of 1 storage tank</t>
  </si>
  <si>
    <t>To purchase electricity by June 2022</t>
  </si>
  <si>
    <t>2 mechanical and Electrical (M &amp; E) components installed for the extensions to the Groblersdal Water Treatment Works and pump station</t>
  </si>
  <si>
    <t>Number of mechanical and Electrical (M &amp; E) components installed for the extensions to the Groblersdal Water Treatment Works and pump station</t>
  </si>
  <si>
    <t>30 Kilometre of    bulk water supply pipeline constructed</t>
  </si>
  <si>
    <t>Number of km of bulk pipeline and KL of reinforced concrete rserviour constructed</t>
  </si>
  <si>
    <t>18 Kilometers of bulk water supply pipeline tested and commissioned</t>
  </si>
  <si>
    <t>Number of pump station constructed, package plant and storage tank installed</t>
  </si>
  <si>
    <t>Number of kilometres of network constructed and water meters installed</t>
  </si>
  <si>
    <t>7 Km of water distribution network constructed and 735 water meters installed</t>
  </si>
  <si>
    <t>3.5km of pipeline constructed and 1 protection of abstraction and sealing of 1 reservoir</t>
  </si>
  <si>
    <t>Number of kilometres of pipeline constructed and protection of abstraction point and sealing of the reservoir</t>
  </si>
  <si>
    <t>Number of kilometres of network constructed and stand pipes and storage tank installed</t>
  </si>
  <si>
    <t>8 km reticulation network constructed, 22 communal stand pipes and 1 storage tank installed</t>
  </si>
  <si>
    <t>Moutse BWS Project (7 to 12)</t>
  </si>
  <si>
    <t>1km of bulk pipeline tested and commissioned</t>
  </si>
  <si>
    <t>Testing and commissioning of 0.15 km bulk pipeline</t>
  </si>
  <si>
    <t>440 VDIP completed</t>
  </si>
  <si>
    <t>Number VIP sanitation units to be constructed</t>
  </si>
  <si>
    <t>Number of water reticulation pipeline constructed</t>
  </si>
  <si>
    <t>Number of Kilometres of bulk pipeline constructed.
Number of kilometers of Reticulation.
Number of Standpipes constructed.
Number of Water Meters Installed Number of boreholes equiped.</t>
  </si>
  <si>
    <t>Number of VIP sanitation units to be constructed</t>
  </si>
  <si>
    <t>Number of VIP sanitation units constructed</t>
  </si>
  <si>
    <t>To purchase Bulk water by June 2022</t>
  </si>
  <si>
    <t>70 VDIP completed</t>
  </si>
  <si>
    <t>52,048,895,51</t>
  </si>
  <si>
    <t>135, 330,000</t>
  </si>
  <si>
    <t>2, 437, 000. 00</t>
  </si>
  <si>
    <t>BASIC SERVICE DELIVERY</t>
  </si>
  <si>
    <t>INFRASTRUCTURE AND WATER SERVICES</t>
  </si>
  <si>
    <t>Number of km's of bulk water supply pipeline assessed</t>
  </si>
  <si>
    <t>18km of bulk water supply pipeline assessed</t>
  </si>
  <si>
    <t>MUNICIPAL INFRASTRUCTURE GRANT(MIG)</t>
  </si>
  <si>
    <t>To Develop 80% of Road Asset Management System by June 2022</t>
  </si>
  <si>
    <t>RURAL ROADS ASSET MANAGEMENT SYSTEM (RRAMS)</t>
  </si>
  <si>
    <t>REGIONAL BULK INFRASTRUCTURE GRANT (RBIG)</t>
  </si>
  <si>
    <t>Nebo BWS Jane Furse to Lobethal Bulk Water Supply</t>
  </si>
  <si>
    <t>18km's of bulk water supply pipe line phase two from Jane Furse to Lobethal completed</t>
  </si>
  <si>
    <t>Moutse BWS construction bulk water pipeline project(2-4)</t>
  </si>
  <si>
    <t>19km of bulk water supply pipeline constructed</t>
  </si>
  <si>
    <t>Number of km of bulk water supply pipelines assessed and refurbished</t>
  </si>
  <si>
    <t>14 km of bulk water supply pipelines assessed and refurbished</t>
  </si>
  <si>
    <t xml:space="preserve">Progress Report </t>
  </si>
  <si>
    <t>WATER SERVICES INFRASTRUCTURE GRANT (WSIG)</t>
  </si>
  <si>
    <t>1  Reservoir constructed</t>
  </si>
  <si>
    <t>1 Reservoir constructed</t>
  </si>
  <si>
    <t xml:space="preserve">Number of Kilometres of bulk water supply pipeline installed and tested </t>
  </si>
  <si>
    <t>Conditional assessment 2km of pipeline</t>
  </si>
  <si>
    <t>Refurbish 1 Clarifier</t>
  </si>
  <si>
    <t>Test 7.5km</t>
  </si>
  <si>
    <t>To construct water pipeline, reservoir and pump station in Ga Maphopha by 2022</t>
  </si>
  <si>
    <t>Ga Maphopha Command reservoir</t>
  </si>
  <si>
    <t>12ML Ga-Malekana Water Treatment Works, Malekana Bulk pipeline constructed</t>
  </si>
  <si>
    <t>N/A</t>
  </si>
  <si>
    <t xml:space="preserve"> Legolaneng Water Supply</t>
  </si>
  <si>
    <t>GEOHYDROLOGICAL REPORTS</t>
  </si>
  <si>
    <t>Brooklyn water supply</t>
  </si>
  <si>
    <t>Polaseng Water Intervetion</t>
  </si>
  <si>
    <t>Mahlokwena (Malaeneng) water intervention</t>
  </si>
  <si>
    <t>Kgotlopong water intervention</t>
  </si>
  <si>
    <t xml:space="preserve"> Tshikanoshi Water Supply</t>
  </si>
  <si>
    <t xml:space="preserve"> Sephaku Water Supply</t>
  </si>
  <si>
    <t>Eenzaam water supply</t>
  </si>
  <si>
    <t>100 VIP  units to be constructed</t>
  </si>
  <si>
    <t>500 VIP  units to be constructed</t>
  </si>
  <si>
    <t>958 VIP units to be constructed</t>
  </si>
  <si>
    <t>2300 VIP sanitation units to be constructed</t>
  </si>
  <si>
    <t>1 Kilometres of bulk pipeline constructed.
25 kilometers of Reticulation.
400 Standpipes constructed.
400 Water Meters Installed. Equiping of 2 Boreholes</t>
  </si>
  <si>
    <t>6 Kilometres of bulk pipeline constructed.
72 kilometers of Reticulation.
850 Standpipes constructed.
850 Water Meters Installed
Equipping of two boreholes.</t>
  </si>
  <si>
    <t>2100 VIP sanitation units to be constructed</t>
  </si>
  <si>
    <t>2000  VIP sanitation units to be constructed</t>
  </si>
  <si>
    <t>(5,16 Kilometers for bulk line constructed
36,87Kilometers of reticulation constructed. 520 yard connection.
1x steel tank erected.
0 x concrete reservoirs constructed.
4 pumphouses constructed.
4 boreholes refurbished)</t>
  </si>
  <si>
    <t xml:space="preserve"> 1Kilometers for bulk line constructed
10Kilometers of reticulation constructed. 260 yard connection.  
0 concrete reservoirs constructed.
0 pumphouses constructed.
0 boreholes refurbished.</t>
  </si>
  <si>
    <t xml:space="preserve">10 Kilometers of bulk line constructed.
50 Kilometers reticulation pipeline constructed.
1 WTW Constructed. 3 borehole refurbished.
</t>
  </si>
  <si>
    <t xml:space="preserve">2 Kilometers of bulk line constructed.
16 Kilometers reticulation pipeline constructed.
0 WTW Constructed.
</t>
  </si>
  <si>
    <t>MUNICIPAL HEALTH SERICES</t>
  </si>
  <si>
    <t>To Have an improved, clean, healthy and sustainable environment through municipal health services package by June 2022</t>
  </si>
  <si>
    <t>Environmental Pollution Prevention</t>
  </si>
  <si>
    <t>24 Awareness Campaigns on Air Quality conducted</t>
  </si>
  <si>
    <t>Number of Awareness Campaigns on Air Quality conducted</t>
  </si>
  <si>
    <t>6 Awareness Campaigns on Air Quality conducted</t>
  </si>
  <si>
    <t xml:space="preserve">Report and Attendance register </t>
  </si>
  <si>
    <t>R208,200.00</t>
  </si>
  <si>
    <t>Water quality monitoring</t>
  </si>
  <si>
    <t>300 Water quality samples collected</t>
  </si>
  <si>
    <t>Number of Water quality samples collected</t>
  </si>
  <si>
    <t>75 Water quality samples collected</t>
  </si>
  <si>
    <t xml:space="preserve">Water Quality samples Reports </t>
  </si>
  <si>
    <t xml:space="preserve"> R89,507.26 </t>
  </si>
  <si>
    <t>Food Safety control</t>
  </si>
  <si>
    <t>1500 Food Premises evaluated</t>
  </si>
  <si>
    <t>Number of Food Premises evaluated</t>
  </si>
  <si>
    <t>375 Food Premises evaluated</t>
  </si>
  <si>
    <t>R0 00</t>
  </si>
  <si>
    <t>Signed Assessment forms including  the agent signature</t>
  </si>
  <si>
    <t xml:space="preserve"> R57,932.69 </t>
  </si>
  <si>
    <t>Waste Management</t>
  </si>
  <si>
    <t>100 Health care risk waste monitored</t>
  </si>
  <si>
    <t>Number of Health care risk waste monitored</t>
  </si>
  <si>
    <t>25 Health care risk waste monitored</t>
  </si>
  <si>
    <t xml:space="preserve"> R208,200.00 </t>
  </si>
  <si>
    <t>Health Surveillance of premises</t>
  </si>
  <si>
    <t>1500  premises evaluated</t>
  </si>
  <si>
    <t>Number of  premises evaluated</t>
  </si>
  <si>
    <t>375  premises evaluated</t>
  </si>
  <si>
    <t>R0.00</t>
  </si>
  <si>
    <t>Surveillance and prevention of communicable diseases</t>
  </si>
  <si>
    <t>100 awareness campaigns  on Communicable diseases  held</t>
  </si>
  <si>
    <t>Number of awareness campaigns  on Communicable diseases  held</t>
  </si>
  <si>
    <t>25 awareness campaigns  on Communicable diseases  held</t>
  </si>
  <si>
    <t>Report and attendance register</t>
  </si>
  <si>
    <t xml:space="preserve"> R20,820.00 </t>
  </si>
  <si>
    <t>Communicable diseases outbreak control</t>
  </si>
  <si>
    <t>127 communicable diseases investigated and controlled</t>
  </si>
  <si>
    <t>Number of Communicable disease outbreaks traced</t>
  </si>
  <si>
    <t>All reported Communicable disease outbreaks traced</t>
  </si>
  <si>
    <t xml:space="preserve">Reports </t>
  </si>
  <si>
    <t>R2,528,423.48</t>
  </si>
  <si>
    <t>Vector Control</t>
  </si>
  <si>
    <t>1500  inspections on Vector Control  on premises conducted</t>
  </si>
  <si>
    <t>Number of inspections on Vector Control  on premises conducted</t>
  </si>
  <si>
    <t>375  inspections on Vector Control  on premises conducted</t>
  </si>
  <si>
    <t xml:space="preserve">R 43,661.62 </t>
  </si>
  <si>
    <t xml:space="preserve">Disposal of the dead  </t>
  </si>
  <si>
    <t>100 evaluations on Disposal of the Dead facilities conducted</t>
  </si>
  <si>
    <t>Number of evaluations on Disposal of the Dead facilities conducted</t>
  </si>
  <si>
    <t>25 evaluations on Disposal of the Dead facilities conducted</t>
  </si>
  <si>
    <t>Chemical Safety</t>
  </si>
  <si>
    <t>369 evaluations on safety to chemical handling premises conducted</t>
  </si>
  <si>
    <t>Number of evaluations on safety to chemical handling premises conducted</t>
  </si>
  <si>
    <t>300 evaluations on safety to chemical handling premises conducted</t>
  </si>
  <si>
    <t>75 evaluations on safety to chemical handling premises conducted</t>
  </si>
  <si>
    <t>EMERGENCY MANAGEMENT SERVICES</t>
  </si>
  <si>
    <t>To protect loss of life, damage to property and environment by June 2022</t>
  </si>
  <si>
    <t>Fire and Rescue Operations</t>
  </si>
  <si>
    <t>332 reported emergency incidents attended</t>
  </si>
  <si>
    <t>Number of reported emergency incidents attended</t>
  </si>
  <si>
    <t>All reported emergency incidents attended</t>
  </si>
  <si>
    <t>Call Register and Report</t>
  </si>
  <si>
    <t xml:space="preserve">Emergency Management Services Training Academy </t>
  </si>
  <si>
    <t>3 firefighting courses facilitated</t>
  </si>
  <si>
    <t>Number of firefighting courses facilitated</t>
  </si>
  <si>
    <t>1 firefighting course facilitated</t>
  </si>
  <si>
    <t>Attendance Register and Report</t>
  </si>
  <si>
    <t>R223 671,00</t>
  </si>
  <si>
    <t xml:space="preserve">Fire Prevention and Safety </t>
  </si>
  <si>
    <t>369 fire prevention and safety services provided</t>
  </si>
  <si>
    <t xml:space="preserve">Number of fire prevention and safety services provided </t>
  </si>
  <si>
    <t xml:space="preserve">All Fire prevention and safety services provided </t>
  </si>
  <si>
    <t>DISASTER MANAGEMNET SERVICES</t>
  </si>
  <si>
    <t>Disaster risk assessment</t>
  </si>
  <si>
    <t>198 disaster risk incidents assessed</t>
  </si>
  <si>
    <t>Number of all reported disaster incidents attended</t>
  </si>
  <si>
    <t>All reported disaster Management incidents</t>
  </si>
  <si>
    <t>All reported disaster risk management incidents attended</t>
  </si>
  <si>
    <t>Register of disaster incidents</t>
  </si>
  <si>
    <t>R291 480, 00</t>
  </si>
  <si>
    <t>Disaster risk reduction</t>
  </si>
  <si>
    <t>42 disaster risk reduction awareness campaigns conducted</t>
  </si>
  <si>
    <t>Number of disaster risk awareness campaigns conducted</t>
  </si>
  <si>
    <t>24 disaster risk awareness campaigns conducted</t>
  </si>
  <si>
    <t>6 disaster risk reduction awareness campaigns conducted</t>
  </si>
  <si>
    <t>Attendance registers</t>
  </si>
  <si>
    <t>Response and recovery</t>
  </si>
  <si>
    <t xml:space="preserve">198 disaster incidents responded </t>
  </si>
  <si>
    <t>Number of all reported disaster response and recovery attended to</t>
  </si>
  <si>
    <t>All reported disaster response and recovery attended to</t>
  </si>
  <si>
    <t>All reported disaster response and recovery operations attented to</t>
  </si>
  <si>
    <t xml:space="preserve">Report </t>
  </si>
  <si>
    <t>R0  00</t>
  </si>
  <si>
    <t>Disaster Management plan and framework review</t>
  </si>
  <si>
    <t>Disaster management plan and framework in place</t>
  </si>
  <si>
    <t>Number of disaster management plan and framework reviewed</t>
  </si>
  <si>
    <t>1 disaster management plan and framework reviewed</t>
  </si>
  <si>
    <t>Consolidation of Stakeholder inputs</t>
  </si>
  <si>
    <t xml:space="preserve">Reviewed disaster management plan and framework </t>
  </si>
  <si>
    <t>Special operations on high density days</t>
  </si>
  <si>
    <t>3 special operations on high density days campaigns coordinated</t>
  </si>
  <si>
    <t>Number of special operations on high density days campaigns coordinated</t>
  </si>
  <si>
    <t>1 special operations high density campaigns coordinated</t>
  </si>
  <si>
    <t xml:space="preserve">Operational plan and attendance register </t>
  </si>
  <si>
    <t>2021/2022 ADJUSTED SERVICE DELIVERY BUDGET AND IMPLEMENTATION PLAN</t>
  </si>
  <si>
    <t>PROGRESS (Achieved/ Not achieved)</t>
  </si>
  <si>
    <t>ACTUAL PROGRESS</t>
  </si>
  <si>
    <t>CHALLENGES</t>
  </si>
  <si>
    <t>REMEDIAL ACTIONS</t>
  </si>
  <si>
    <t>EXPENDITURE PER Q3</t>
  </si>
  <si>
    <t>None</t>
  </si>
  <si>
    <t xml:space="preserve">Not Achieved </t>
  </si>
  <si>
    <t>4087Mℓ water    purchased</t>
  </si>
  <si>
    <t>Frequent breakdowns on the bulk pipeline due to dilapitated infrastructure.</t>
  </si>
  <si>
    <t xml:space="preserve">Refurbishment of dilapitated bulk pipeline  predominently on Flag boshielo scheme. </t>
  </si>
  <si>
    <t>Achieved</t>
  </si>
  <si>
    <t>Testing and commissioning of 0.75 km bulk pipeline completed</t>
  </si>
  <si>
    <t>Not achieved</t>
  </si>
  <si>
    <t>There is an attempt to recover the money spent from the performance guarantee which is still in process</t>
  </si>
  <si>
    <t xml:space="preserve">0,343 Kilometers  of bulk water supply pipeline  constructed </t>
  </si>
  <si>
    <t>Contractor running behind programme</t>
  </si>
  <si>
    <t xml:space="preserve">Contractor instructed to submit extension of time </t>
  </si>
  <si>
    <t>Conditional assessment 0km of pipeline</t>
  </si>
  <si>
    <t>Appointment of service providers not yet done</t>
  </si>
  <si>
    <t>Awaiting finalisation of panel of consultants and contractors in order to appoint</t>
  </si>
  <si>
    <t>Review SLA. Review the 
Additional scope of work</t>
  </si>
  <si>
    <t>Finalize review of SLA with legal service
Submit approval of additional scope of work</t>
  </si>
  <si>
    <t>Review SLA</t>
  </si>
  <si>
    <t>Appoint PSP for project 2,3&amp;4 soon after bid adjudication is complete</t>
  </si>
  <si>
    <t xml:space="preserve">None </t>
  </si>
  <si>
    <t>Not Achieved</t>
  </si>
  <si>
    <t xml:space="preserve">No cession agreements were returned by learner contractors. Inflation and escalation on top structure impacted the number of units to be provided. </t>
  </si>
  <si>
    <t>Learners intent to make advance payment outside cession. SDM will pay for material on site based on delivery note and cash payment. Number of units implementable after VIP unit cost adjustment 592</t>
  </si>
  <si>
    <t>0 VIP units to be constructed</t>
  </si>
  <si>
    <t>The contractors commenced the  construction of Vip units late due to lack of cashflow</t>
  </si>
  <si>
    <t xml:space="preserve">The contractors got paid for Site Establishment to enable them to start the construction of Vip units </t>
  </si>
  <si>
    <t>0 Kilometers of water reticulation pipeline constructed</t>
  </si>
  <si>
    <t xml:space="preserve">Contractor could not have access to site due to closure by sub-contractors with conflicts around payments
Contract behind schedule due to insufficient material on site
</t>
  </si>
  <si>
    <t>Contractor met with the concerned group and social facilitator and they managed to reach an agreement to open the site
Contractor procured some materials and still procuring outstanding material. Contractor also busy with pressure testing the completed pipeline sections.</t>
  </si>
  <si>
    <t>0 Kilometres of bulk pipeline constructed, 0 reservoirs completed</t>
  </si>
  <si>
    <t>Additional funds required to complete the project due to submitted V/O from contractor</t>
  </si>
  <si>
    <t>Additional funds request approved in principle during the CoGHSTA appraisal meeting held on the 21st February 2022, currently awaiting confirmation letter of approval from CoGHSTA</t>
  </si>
  <si>
    <t xml:space="preserve">No cession agreements were returned by learner contractors.Inflation and escalation on top structure impacted the number of units to be provided. </t>
  </si>
  <si>
    <t>Learners intent to make advance payment outside cession. SDM will pay for material on site based on delivery note and cash payment. Number of units implementable after VIP unit cost adjustment 1500</t>
  </si>
  <si>
    <t>0.5 Kilometers for bulk line constructed
16.3Kilometers of reticulation constructed. 0 yard connection.  
0 concrete reservoirs constructed.
3 pumphouses constructed.
3 boreholes refurbished.</t>
  </si>
  <si>
    <t>Continuous stoppage by the community forum depanding work.</t>
  </si>
  <si>
    <t>continuous ISD intervation and resolving the issues.</t>
  </si>
  <si>
    <t>Continuous stoppage by the community/Laborers due to Late payments and allocation of work</t>
  </si>
  <si>
    <t xml:space="preserve">ISD to engage with business forums </t>
  </si>
  <si>
    <t>Continuous stoppage by the community/Laborers due to Late payments of Subcontractors/ Laborers</t>
  </si>
  <si>
    <t>Cessions signed to pay the subcontractors directly from the municipality</t>
  </si>
  <si>
    <t xml:space="preserve">Achieved </t>
  </si>
  <si>
    <t xml:space="preserve">4 Kilometers of bulk line constructed.
 16.54Kilometers reticulation pipeline constructed.
0 WTW Constructed.
</t>
  </si>
  <si>
    <t>none</t>
  </si>
  <si>
    <t>Contractor abandoned the site</t>
  </si>
  <si>
    <t>Letter of intention to terminate has been issued to the contractor</t>
  </si>
  <si>
    <t>Delay in installation of steel tank</t>
  </si>
  <si>
    <t>Submit extension of time for end of April 2022</t>
  </si>
  <si>
    <t>Connection of electrical cable to commission the pumps</t>
  </si>
  <si>
    <t>Project will be completed as soon as the pumps are connected</t>
  </si>
  <si>
    <t>Community disruption due to request the demand that SDM extend the scope to cover other sections</t>
  </si>
  <si>
    <t>PMU Support to assist with intervention</t>
  </si>
  <si>
    <t>Source own funding</t>
  </si>
  <si>
    <t>Memo for own funding</t>
  </si>
  <si>
    <t>Contractor under-priced</t>
  </si>
  <si>
    <t>Contractor withdrew/ surrender from the project</t>
  </si>
  <si>
    <t>Installation of 0 storage tank</t>
  </si>
  <si>
    <t>Schedule changed to 6B. Projects reprioritised due to budget constraints</t>
  </si>
  <si>
    <t>Installation of 0 water meters</t>
  </si>
  <si>
    <t>Implement in 2022/2023 FY</t>
  </si>
  <si>
    <t>0 reservoir sealed</t>
  </si>
  <si>
    <t>Construction of 0 storage tank</t>
  </si>
  <si>
    <t>construction of 0 elevated storage tank</t>
  </si>
  <si>
    <t>0 VDIP completed</t>
  </si>
  <si>
    <t>0 kilometres of Roads assessed</t>
  </si>
  <si>
    <t>Delayed appointment of PSP</t>
  </si>
  <si>
    <t>Finalise appointment of new panel of Consultants</t>
  </si>
  <si>
    <t>0 traffic counting stations completed</t>
  </si>
  <si>
    <t>Delay on commencement of works due to CLOs appointment .</t>
  </si>
  <si>
    <t>ISD and Social facilitators to undertake an induction workshops for CLOs and PSC members</t>
  </si>
  <si>
    <t>16,333 333KWH of Electricity used</t>
  </si>
  <si>
    <t>252 registered sewer incidents resolved within 14 days</t>
  </si>
  <si>
    <t>1020 registered water incidents resolved within 14 days</t>
  </si>
  <si>
    <t>shortage of material</t>
  </si>
  <si>
    <t>Fastrack appointment of term contractors</t>
  </si>
  <si>
    <t xml:space="preserve">No Site establishments </t>
  </si>
  <si>
    <t xml:space="preserve"> Termination not yet finalised due to recovery of funds spent not yet completed</t>
  </si>
  <si>
    <t>Site establishments done (Procurement of material completed. Construction has already commenced and overall progress at 40%)</t>
  </si>
  <si>
    <t>Refurbish 0 Clarifier</t>
  </si>
  <si>
    <t>Tested 7.5km</t>
  </si>
  <si>
    <t>0 VIP  units to be constructed</t>
  </si>
  <si>
    <t>Testing and Commissioning not done</t>
  </si>
  <si>
    <t>Steel Tank not installed</t>
  </si>
  <si>
    <t>Borehole installed but not equipped</t>
  </si>
  <si>
    <t>Equiped borehole and install steel tank not complete</t>
  </si>
  <si>
    <t>COMMUNITY SERVICES</t>
  </si>
  <si>
    <t xml:space="preserve"> 9 Awareness Campaigns on Air Quality conducted</t>
  </si>
  <si>
    <t>122 Water quality samples collected</t>
  </si>
  <si>
    <t>386 Food Premises evaluated</t>
  </si>
  <si>
    <t>28 Health care risk waste monitored</t>
  </si>
  <si>
    <t>391 premises evaluated</t>
  </si>
  <si>
    <t>28 awareness campaigns  on Communicable diseases  held</t>
  </si>
  <si>
    <t>All (42) Communicable disease cases reported</t>
  </si>
  <si>
    <t>386  inspections on Vector Control  on premises conducted</t>
  </si>
  <si>
    <t>27 evaluations on Disposal of the Dead facilities conducted</t>
  </si>
  <si>
    <t xml:space="preserve"> 90 evaluations on safety to chemical handling premises conducted</t>
  </si>
  <si>
    <t xml:space="preserve">All 96 reported Emergency Services incidents  attended </t>
  </si>
  <si>
    <t>All 3 firefighting course facilitated</t>
  </si>
  <si>
    <t xml:space="preserve"> All 202 fire safety and prevention services provided</t>
  </si>
  <si>
    <t>All (34) reported disaster management incidents attended</t>
  </si>
  <si>
    <t>14 disaster risk reduction awareness campaigns conducted</t>
  </si>
  <si>
    <t>All (34) reported disaster response and recovery attended to</t>
  </si>
  <si>
    <t>Disaster Management plan and Framework review stakeholder inputs  consolidated</t>
  </si>
  <si>
    <t xml:space="preserve">No Activity </t>
  </si>
  <si>
    <t>Number of command resservoir tested and commissioned</t>
  </si>
  <si>
    <t>Number of borehole drilled and equiped</t>
  </si>
  <si>
    <t>1 borehole drilled and equiped</t>
  </si>
  <si>
    <t>Number of steel tank installed</t>
  </si>
  <si>
    <t>1 steel tank installed</t>
  </si>
  <si>
    <t>1  command resservoir tested and commissioned</t>
  </si>
  <si>
    <t>Number of borehole installed and equiped</t>
  </si>
  <si>
    <t>1 borehole installed and equiped</t>
  </si>
  <si>
    <t>Number of borehole equiped and steel tank installed</t>
  </si>
  <si>
    <t>1 borehole equiped and 1 steel tank installed</t>
  </si>
  <si>
    <t>Number of borehole equiped and pipeline distribution installed</t>
  </si>
  <si>
    <t>1 borehole equiped and 1 pipeline distribution installed</t>
  </si>
  <si>
    <t xml:space="preserve">Kilometers of bulk line constructed.
Kilometers reticulation pipeline constructed.
Number of WTW Constructed. Number of borehole refurbished.
</t>
  </si>
  <si>
    <t>Number of steel tanks erected</t>
  </si>
  <si>
    <t xml:space="preserve">14 kilometres of water pipeline constructed and 4 reservoirs completed </t>
  </si>
  <si>
    <t xml:space="preserve">4 kilometres of water pipeline constructed and 4 reservoirs completed </t>
  </si>
  <si>
    <t xml:space="preserve">2 kilometres of water pipeline constructed and 0 reservoirs completed </t>
  </si>
  <si>
    <t>Kilometers of bulk line constructed.
Kilometers of reticulation constructed. Number of yard connection.
Number of steel tanks erected.
Number of concrete reservoirs constructed.
Number of pumphouses constructed.
Number of boreholes refurbished.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</si>
</sst>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R&quot;#,##0.00;[Red]\-&quot;R&quot;#,##0.00"/>
    <numFmt numFmtId="164" formatCode="_(* #,##0.00_);_(* \(#,##0.00\);_(* &quot;-&quot;??_);_(@_)"/>
  </numFmts>
  <fonts count="14" x14ac:knownFonts="1">
    <font>
      <sz val="11"/>
      <color theme="1"/>
      <name val="Calibri"/>
      <family val="2"/>
      <scheme val="minor"/>
    </font>
    <font>
      <sz val="11"/>
      <color theme="1"/>
      <name val="Calibri"/>
      <family val="2"/>
      <scheme val="minor"/>
    </font>
    <font>
      <b/>
      <sz val="14"/>
      <color theme="1"/>
      <name val="Arial"/>
      <family val="2"/>
    </font>
    <font>
      <sz val="8"/>
      <name val="Calibri"/>
      <family val="2"/>
      <scheme val="minor"/>
    </font>
    <font>
      <sz val="12"/>
      <color theme="1"/>
      <name val="Calibri"/>
      <family val="2"/>
      <scheme val="minor"/>
    </font>
    <font>
      <sz val="14"/>
      <color theme="1"/>
      <name val="Calibri"/>
      <family val="2"/>
      <scheme val="minor"/>
    </font>
    <font>
      <b/>
      <sz val="12"/>
      <color theme="1"/>
      <name val="Arial"/>
      <family val="2"/>
    </font>
    <font>
      <sz val="12"/>
      <name val="Arial"/>
      <family val="2"/>
    </font>
    <font>
      <sz val="12"/>
      <color theme="1"/>
      <name val="Arial"/>
      <family val="2"/>
    </font>
    <font>
      <sz val="12"/>
      <name val="Calibri"/>
      <family val="2"/>
      <scheme val="minor"/>
    </font>
    <font>
      <sz val="12"/>
      <color theme="8"/>
      <name val="Calibri"/>
      <family val="2"/>
      <scheme val="minor"/>
    </font>
    <font>
      <sz val="12"/>
      <color rgb="FFFF0000"/>
      <name val="Calibri"/>
      <family val="2"/>
      <scheme val="minor"/>
    </font>
    <font>
      <b/>
      <sz val="12"/>
      <color theme="1"/>
      <name val="Calibri"/>
      <family val="2"/>
      <scheme val="minor"/>
    </font>
    <font>
      <sz val="12"/>
      <color rgb="FF000000"/>
      <name val="Arial"/>
      <family val="2"/>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rgb="FFD9D9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92">
    <xf numFmtId="0" fontId="0" fillId="0" borderId="0" xfId="0"/>
    <xf numFmtId="0" fontId="4" fillId="0" borderId="0" xfId="0" applyFont="1" applyAlignment="1">
      <alignment vertical="top"/>
    </xf>
    <xf numFmtId="0" fontId="6" fillId="5" borderId="1" xfId="0" applyFont="1" applyFill="1" applyBorder="1" applyAlignment="1">
      <alignment vertical="top" wrapText="1"/>
    </xf>
    <xf numFmtId="4" fontId="6" fillId="5" borderId="1" xfId="0" applyNumberFormat="1" applyFont="1" applyFill="1" applyBorder="1" applyAlignment="1">
      <alignment vertical="top" wrapText="1"/>
    </xf>
    <xf numFmtId="0" fontId="7" fillId="0" borderId="1" xfId="0" applyFont="1" applyBorder="1" applyAlignment="1">
      <alignment horizontal="left" vertical="top" wrapText="1"/>
    </xf>
    <xf numFmtId="4" fontId="9" fillId="0" borderId="1" xfId="0" applyNumberFormat="1" applyFont="1" applyBorder="1" applyAlignment="1">
      <alignment vertical="top"/>
    </xf>
    <xf numFmtId="0" fontId="7" fillId="0" borderId="1" xfId="0" applyFont="1" applyBorder="1" applyAlignment="1">
      <alignment vertical="top" wrapText="1"/>
    </xf>
    <xf numFmtId="0" fontId="7" fillId="2" borderId="1" xfId="0" applyFont="1" applyFill="1" applyBorder="1" applyAlignment="1">
      <alignment vertical="top" wrapText="1"/>
    </xf>
    <xf numFmtId="0" fontId="8" fillId="2" borderId="1" xfId="0" applyFont="1" applyFill="1" applyBorder="1" applyAlignment="1">
      <alignment vertical="top" wrapText="1"/>
    </xf>
    <xf numFmtId="4" fontId="8" fillId="0" borderId="1" xfId="0" applyNumberFormat="1" applyFont="1" applyBorder="1" applyAlignment="1">
      <alignment horizontal="left" vertical="top" wrapText="1"/>
    </xf>
    <xf numFmtId="0" fontId="4" fillId="3" borderId="0" xfId="0" applyFont="1" applyFill="1" applyAlignment="1">
      <alignment vertical="top"/>
    </xf>
    <xf numFmtId="0" fontId="8" fillId="0" borderId="1" xfId="0" applyFont="1" applyFill="1" applyBorder="1" applyAlignment="1">
      <alignment vertical="top" wrapText="1"/>
    </xf>
    <xf numFmtId="0" fontId="7" fillId="3" borderId="1" xfId="0" applyFont="1" applyFill="1" applyBorder="1" applyAlignment="1">
      <alignment vertical="top" wrapText="1"/>
    </xf>
    <xf numFmtId="0" fontId="7" fillId="0" borderId="1" xfId="0" applyFont="1" applyFill="1" applyBorder="1" applyAlignment="1">
      <alignment vertical="top" wrapText="1"/>
    </xf>
    <xf numFmtId="0" fontId="7" fillId="0" borderId="1" xfId="0" applyFont="1" applyFill="1" applyBorder="1" applyAlignment="1">
      <alignment horizontal="left" vertical="top" wrapText="1"/>
    </xf>
    <xf numFmtId="4" fontId="7" fillId="0" borderId="1" xfId="0" applyNumberFormat="1" applyFont="1" applyFill="1" applyBorder="1" applyAlignment="1">
      <alignment vertical="top" wrapText="1"/>
    </xf>
    <xf numFmtId="0" fontId="11" fillId="0" borderId="0" xfId="0" applyFont="1" applyAlignment="1">
      <alignment vertical="top"/>
    </xf>
    <xf numFmtId="0" fontId="8" fillId="0" borderId="1" xfId="0" applyFont="1" applyBorder="1" applyAlignment="1">
      <alignment vertical="top" wrapText="1"/>
    </xf>
    <xf numFmtId="4" fontId="8" fillId="0" borderId="1" xfId="0" applyNumberFormat="1" applyFont="1" applyBorder="1" applyAlignment="1">
      <alignment vertical="top"/>
    </xf>
    <xf numFmtId="4" fontId="8" fillId="3" borderId="1" xfId="0" applyNumberFormat="1" applyFont="1" applyFill="1" applyBorder="1" applyAlignment="1">
      <alignment vertical="top"/>
    </xf>
    <xf numFmtId="8" fontId="7" fillId="0" borderId="1" xfId="0" applyNumberFormat="1" applyFont="1" applyBorder="1" applyAlignment="1">
      <alignment vertical="top" wrapText="1"/>
    </xf>
    <xf numFmtId="4" fontId="7" fillId="0" borderId="1" xfId="0" applyNumberFormat="1" applyFont="1" applyBorder="1" applyAlignment="1">
      <alignment vertical="top"/>
    </xf>
    <xf numFmtId="4" fontId="7" fillId="3" borderId="1" xfId="0" applyNumberFormat="1" applyFont="1" applyFill="1" applyBorder="1" applyAlignment="1">
      <alignment vertical="top" wrapText="1"/>
    </xf>
    <xf numFmtId="4" fontId="4" fillId="0" borderId="0" xfId="0" applyNumberFormat="1" applyFont="1" applyAlignment="1">
      <alignment vertical="top"/>
    </xf>
    <xf numFmtId="2" fontId="7"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7" fillId="3" borderId="1" xfId="0" applyFont="1" applyFill="1" applyBorder="1" applyAlignment="1">
      <alignment horizontal="left" vertical="top" wrapText="1"/>
    </xf>
    <xf numFmtId="4" fontId="8" fillId="3" borderId="1" xfId="0" applyNumberFormat="1" applyFont="1" applyFill="1" applyBorder="1" applyAlignment="1">
      <alignment horizontal="left" vertical="top" wrapText="1"/>
    </xf>
    <xf numFmtId="4" fontId="7" fillId="0" borderId="1" xfId="0" applyNumberFormat="1" applyFont="1" applyBorder="1" applyAlignment="1">
      <alignment vertical="top" wrapText="1"/>
    </xf>
    <xf numFmtId="0" fontId="8" fillId="3" borderId="1" xfId="0" applyFont="1" applyFill="1" applyBorder="1" applyAlignment="1">
      <alignment vertical="top" wrapText="1"/>
    </xf>
    <xf numFmtId="4" fontId="8" fillId="0" borderId="1" xfId="0" applyNumberFormat="1" applyFont="1" applyFill="1" applyBorder="1" applyAlignment="1">
      <alignment vertical="top" wrapText="1"/>
    </xf>
    <xf numFmtId="4" fontId="8" fillId="3" borderId="1" xfId="0" applyNumberFormat="1" applyFont="1" applyFill="1" applyBorder="1" applyAlignment="1">
      <alignment vertical="top" wrapText="1"/>
    </xf>
    <xf numFmtId="0" fontId="4" fillId="0" borderId="1" xfId="0" applyFont="1" applyBorder="1" applyAlignment="1">
      <alignment vertical="top"/>
    </xf>
    <xf numFmtId="164" fontId="7" fillId="3" borderId="1" xfId="1" applyFont="1" applyFill="1" applyBorder="1" applyAlignment="1">
      <alignment vertical="top" wrapText="1"/>
    </xf>
    <xf numFmtId="0" fontId="8" fillId="3" borderId="1" xfId="0" applyFont="1" applyFill="1" applyBorder="1" applyAlignment="1">
      <alignment vertical="top" wrapText="1"/>
    </xf>
    <xf numFmtId="0" fontId="8" fillId="3" borderId="1" xfId="0" applyFont="1" applyFill="1" applyBorder="1" applyAlignment="1">
      <alignment vertical="top" wrapText="1"/>
    </xf>
    <xf numFmtId="0" fontId="4" fillId="0" borderId="5" xfId="0" applyFont="1" applyBorder="1" applyAlignment="1">
      <alignment vertical="top"/>
    </xf>
    <xf numFmtId="0" fontId="13" fillId="2" borderId="10" xfId="0" applyFont="1" applyFill="1" applyBorder="1" applyAlignment="1">
      <alignment vertical="top" wrapText="1"/>
    </xf>
    <xf numFmtId="0" fontId="13" fillId="2" borderId="10" xfId="0" applyFont="1" applyFill="1" applyBorder="1" applyAlignment="1">
      <alignment horizontal="left" vertical="top" wrapText="1"/>
    </xf>
    <xf numFmtId="4" fontId="7" fillId="3" borderId="1" xfId="0" applyNumberFormat="1" applyFont="1" applyFill="1" applyBorder="1" applyAlignment="1">
      <alignment vertical="top"/>
    </xf>
    <xf numFmtId="0" fontId="8" fillId="3" borderId="1" xfId="0" applyFont="1" applyFill="1" applyBorder="1" applyAlignment="1">
      <alignment vertical="top" wrapText="1"/>
    </xf>
    <xf numFmtId="0" fontId="13" fillId="3" borderId="11" xfId="0" applyFont="1" applyFill="1" applyBorder="1" applyAlignment="1">
      <alignment vertical="top" wrapText="1"/>
    </xf>
    <xf numFmtId="0" fontId="8" fillId="0" borderId="1" xfId="0" applyFont="1" applyFill="1" applyBorder="1" applyAlignment="1">
      <alignment vertical="top" wrapText="1"/>
    </xf>
    <xf numFmtId="0" fontId="8" fillId="3" borderId="1" xfId="0" applyFont="1" applyFill="1" applyBorder="1" applyAlignment="1">
      <alignment vertical="top" wrapText="1"/>
    </xf>
    <xf numFmtId="164" fontId="4" fillId="3" borderId="1" xfId="1" applyFont="1" applyFill="1" applyBorder="1" applyAlignment="1">
      <alignment vertical="top"/>
    </xf>
    <xf numFmtId="164" fontId="10" fillId="0" borderId="1" xfId="1" applyFont="1" applyBorder="1" applyAlignment="1">
      <alignment vertical="top"/>
    </xf>
    <xf numFmtId="164" fontId="10" fillId="3" borderId="1" xfId="1" applyFont="1" applyFill="1" applyBorder="1" applyAlignment="1">
      <alignment vertical="top"/>
    </xf>
    <xf numFmtId="164" fontId="4" fillId="0" borderId="1" xfId="1" applyFont="1" applyBorder="1" applyAlignment="1">
      <alignment vertical="top"/>
    </xf>
    <xf numFmtId="164" fontId="4" fillId="0" borderId="0" xfId="1" applyFont="1" applyAlignment="1">
      <alignment vertical="top"/>
    </xf>
    <xf numFmtId="164" fontId="12" fillId="5" borderId="1" xfId="1" applyFont="1" applyFill="1" applyBorder="1" applyAlignment="1">
      <alignment vertical="top" wrapText="1"/>
    </xf>
    <xf numFmtId="164" fontId="8" fillId="3" borderId="1" xfId="1" applyFont="1" applyFill="1" applyBorder="1" applyAlignment="1">
      <alignment vertical="top"/>
    </xf>
    <xf numFmtId="164" fontId="9" fillId="3" borderId="1" xfId="1" applyFont="1" applyFill="1" applyBorder="1" applyAlignment="1">
      <alignment vertical="top"/>
    </xf>
    <xf numFmtId="0" fontId="8" fillId="3" borderId="1" xfId="0" applyFont="1" applyFill="1" applyBorder="1" applyAlignment="1">
      <alignment horizontal="left" vertical="top" wrapText="1"/>
    </xf>
    <xf numFmtId="0" fontId="8" fillId="0" borderId="1" xfId="0" applyFont="1" applyBorder="1" applyAlignment="1">
      <alignment horizontal="left" vertical="top" wrapText="1"/>
    </xf>
    <xf numFmtId="0" fontId="8" fillId="3" borderId="1" xfId="0" applyFont="1" applyFill="1" applyBorder="1" applyAlignment="1">
      <alignment vertical="top" wrapText="1"/>
    </xf>
    <xf numFmtId="0" fontId="8" fillId="3" borderId="2" xfId="0" applyFont="1" applyFill="1" applyBorder="1" applyAlignment="1">
      <alignment vertical="top" wrapText="1"/>
    </xf>
    <xf numFmtId="0" fontId="7" fillId="3" borderId="2" xfId="0" applyFont="1" applyFill="1" applyBorder="1" applyAlignment="1">
      <alignment vertical="top" wrapText="1"/>
    </xf>
    <xf numFmtId="0" fontId="8" fillId="0" borderId="4" xfId="0" applyFont="1" applyBorder="1" applyAlignment="1">
      <alignment vertical="top" wrapText="1"/>
    </xf>
    <xf numFmtId="0" fontId="8" fillId="3" borderId="4" xfId="0" applyFont="1" applyFill="1" applyBorder="1" applyAlignment="1">
      <alignment vertical="top" wrapText="1"/>
    </xf>
    <xf numFmtId="0" fontId="7" fillId="3" borderId="4" xfId="0" applyFont="1" applyFill="1" applyBorder="1" applyAlignment="1">
      <alignment vertical="top" wrapText="1"/>
    </xf>
    <xf numFmtId="0" fontId="7" fillId="0" borderId="4" xfId="0" applyFont="1" applyBorder="1" applyAlignment="1">
      <alignment vertical="top" wrapText="1"/>
    </xf>
    <xf numFmtId="0" fontId="8" fillId="0" borderId="1" xfId="0" applyFont="1" applyBorder="1" applyAlignment="1">
      <alignment horizontal="left" vertical="top" wrapText="1"/>
    </xf>
    <xf numFmtId="0" fontId="2" fillId="6" borderId="2" xfId="0" applyFont="1" applyFill="1" applyBorder="1" applyAlignment="1">
      <alignment horizontal="center" vertical="top" wrapText="1"/>
    </xf>
    <xf numFmtId="0" fontId="2" fillId="6" borderId="3" xfId="0" applyFont="1" applyFill="1" applyBorder="1" applyAlignment="1">
      <alignment horizontal="center" vertical="top" wrapText="1"/>
    </xf>
    <xf numFmtId="0" fontId="2" fillId="6" borderId="4" xfId="0" applyFont="1" applyFill="1" applyBorder="1" applyAlignment="1">
      <alignment horizontal="center" vertical="top" wrapText="1"/>
    </xf>
    <xf numFmtId="0" fontId="8" fillId="3" borderId="1" xfId="0" applyFont="1" applyFill="1" applyBorder="1" applyAlignment="1">
      <alignment horizontal="left" vertical="top" wrapText="1"/>
    </xf>
    <xf numFmtId="0" fontId="7" fillId="0" borderId="1" xfId="0" applyFont="1" applyBorder="1" applyAlignment="1">
      <alignment horizontal="center" vertical="center" wrapText="1"/>
    </xf>
    <xf numFmtId="4" fontId="7" fillId="0" borderId="1" xfId="0" applyNumberFormat="1" applyFont="1" applyBorder="1" applyAlignment="1">
      <alignment horizontal="center" vertical="center"/>
    </xf>
    <xf numFmtId="0" fontId="2" fillId="5" borderId="1" xfId="0" applyFont="1" applyFill="1" applyBorder="1" applyAlignment="1">
      <alignment horizontal="center" vertical="top" wrapText="1"/>
    </xf>
    <xf numFmtId="0" fontId="2" fillId="5" borderId="8" xfId="0" applyFont="1" applyFill="1" applyBorder="1" applyAlignment="1">
      <alignment horizontal="center" vertical="top" wrapText="1"/>
    </xf>
    <xf numFmtId="0" fontId="8" fillId="3" borderId="1" xfId="0" applyFont="1" applyFill="1" applyBorder="1" applyAlignment="1">
      <alignment vertical="top" wrapText="1"/>
    </xf>
    <xf numFmtId="4" fontId="8" fillId="0" borderId="7" xfId="0" applyNumberFormat="1" applyFont="1" applyFill="1" applyBorder="1" applyAlignment="1">
      <alignment horizontal="center" vertical="top" wrapText="1"/>
    </xf>
    <xf numFmtId="4" fontId="8" fillId="0" borderId="9" xfId="0" applyNumberFormat="1" applyFont="1" applyFill="1" applyBorder="1" applyAlignment="1">
      <alignment horizontal="center" vertical="top" wrapText="1"/>
    </xf>
    <xf numFmtId="4" fontId="8" fillId="0" borderId="8" xfId="0" applyNumberFormat="1" applyFont="1" applyFill="1" applyBorder="1" applyAlignment="1">
      <alignment horizontal="center" vertical="top" wrapText="1"/>
    </xf>
    <xf numFmtId="0" fontId="2" fillId="4" borderId="2" xfId="0" applyFont="1" applyFill="1" applyBorder="1" applyAlignment="1">
      <alignment horizontal="center" vertical="top" wrapText="1"/>
    </xf>
    <xf numFmtId="0" fontId="2" fillId="4" borderId="3" xfId="0" applyFont="1" applyFill="1" applyBorder="1" applyAlignment="1">
      <alignment horizontal="center" vertical="top" wrapText="1"/>
    </xf>
    <xf numFmtId="0" fontId="2" fillId="4" borderId="4" xfId="0" applyFont="1" applyFill="1" applyBorder="1" applyAlignment="1">
      <alignment horizontal="center" vertical="top" wrapText="1"/>
    </xf>
    <xf numFmtId="0" fontId="8" fillId="0" borderId="1" xfId="0" applyFont="1" applyFill="1" applyBorder="1" applyAlignment="1">
      <alignment vertical="top" wrapText="1"/>
    </xf>
    <xf numFmtId="0" fontId="2" fillId="5" borderId="6" xfId="0" applyFont="1" applyFill="1" applyBorder="1" applyAlignment="1">
      <alignment horizontal="center" vertical="top"/>
    </xf>
    <xf numFmtId="0" fontId="2" fillId="5" borderId="0" xfId="0" applyFont="1" applyFill="1" applyBorder="1" applyAlignment="1">
      <alignment horizontal="center" vertical="top"/>
    </xf>
    <xf numFmtId="4" fontId="8" fillId="3" borderId="1" xfId="0" applyNumberFormat="1" applyFont="1" applyFill="1" applyBorder="1" applyAlignment="1">
      <alignment vertical="top" wrapText="1"/>
    </xf>
    <xf numFmtId="0" fontId="2" fillId="0" borderId="3" xfId="0" applyFont="1" applyBorder="1" applyAlignment="1">
      <alignment horizontal="center" vertical="top"/>
    </xf>
    <xf numFmtId="0" fontId="5" fillId="0" borderId="3" xfId="0" applyFont="1" applyBorder="1" applyAlignment="1">
      <alignment horizontal="center" vertical="top"/>
    </xf>
    <xf numFmtId="0" fontId="8" fillId="3" borderId="7" xfId="0" applyFont="1" applyFill="1" applyBorder="1" applyAlignment="1">
      <alignment horizontal="left" vertical="top" wrapText="1"/>
    </xf>
    <xf numFmtId="0" fontId="8" fillId="3" borderId="8" xfId="0" applyFont="1" applyFill="1" applyBorder="1" applyAlignment="1">
      <alignment horizontal="left" vertical="top" wrapText="1"/>
    </xf>
    <xf numFmtId="4" fontId="8" fillId="0" borderId="1" xfId="0" applyNumberFormat="1" applyFont="1" applyFill="1" applyBorder="1" applyAlignment="1">
      <alignment vertical="top" wrapText="1"/>
    </xf>
    <xf numFmtId="0" fontId="6" fillId="5" borderId="1" xfId="0" applyFont="1" applyFill="1" applyBorder="1" applyAlignment="1">
      <alignment horizontal="center" vertical="top" wrapText="1"/>
    </xf>
    <xf numFmtId="164" fontId="4" fillId="0" borderId="1" xfId="1" applyFont="1" applyBorder="1" applyAlignment="1">
      <alignment horizontal="center" vertical="top"/>
    </xf>
    <xf numFmtId="4" fontId="8" fillId="3" borderId="1"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8" fillId="3" borderId="1" xfId="0" applyFont="1" applyFill="1" applyBorder="1" applyAlignment="1">
      <alignment horizontal="center"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8"/>
  <sheetViews>
    <sheetView tabSelected="1" zoomScale="80" zoomScaleNormal="80" workbookViewId="0">
      <pane ySplit="4" topLeftCell="A44" activePane="bottomLeft" state="frozen"/>
      <selection pane="bottomLeft" activeCell="H44" sqref="H44"/>
    </sheetView>
  </sheetViews>
  <sheetFormatPr defaultColWidth="9.140625" defaultRowHeight="15.75" x14ac:dyDescent="0.25"/>
  <cols>
    <col min="1" max="1" width="19.28515625" style="1" customWidth="1"/>
    <col min="2" max="2" width="15" style="1" customWidth="1"/>
    <col min="3" max="3" width="17.7109375" style="1" customWidth="1"/>
    <col min="4" max="4" width="18.140625" style="1" customWidth="1"/>
    <col min="5" max="5" width="23.85546875" style="1" customWidth="1"/>
    <col min="6" max="6" width="21" style="1" customWidth="1"/>
    <col min="7" max="7" width="24.42578125" style="1" customWidth="1"/>
    <col min="8" max="8" width="19.85546875" style="1" customWidth="1"/>
    <col min="9" max="9" width="18.42578125" style="1" customWidth="1"/>
    <col min="10" max="10" width="17" style="1" customWidth="1"/>
    <col min="11" max="11" width="16.28515625" style="1" customWidth="1"/>
    <col min="12" max="12" width="20.85546875" style="23" customWidth="1"/>
    <col min="13" max="13" width="19.5703125" style="48" hidden="1" customWidth="1"/>
    <col min="14" max="14" width="16.5703125" style="1" customWidth="1"/>
    <col min="15" max="15" width="9.140625" style="1"/>
    <col min="16" max="16" width="21.7109375" style="1" customWidth="1"/>
    <col min="17" max="16384" width="9.140625" style="1"/>
  </cols>
  <sheetData>
    <row r="1" spans="1:13" ht="18" x14ac:dyDescent="0.25">
      <c r="A1" s="78" t="s">
        <v>328</v>
      </c>
      <c r="B1" s="79"/>
      <c r="C1" s="79"/>
      <c r="D1" s="79"/>
      <c r="E1" s="79"/>
      <c r="F1" s="79"/>
      <c r="G1" s="79"/>
      <c r="H1" s="79"/>
      <c r="I1" s="79"/>
      <c r="J1" s="79"/>
      <c r="K1" s="79"/>
      <c r="L1" s="79"/>
      <c r="M1" s="79"/>
    </row>
    <row r="2" spans="1:13" ht="18.75" x14ac:dyDescent="0.25">
      <c r="A2" s="81" t="s">
        <v>175</v>
      </c>
      <c r="B2" s="82"/>
      <c r="C2" s="82"/>
      <c r="D2" s="82"/>
      <c r="E2" s="82"/>
      <c r="F2" s="82"/>
      <c r="G2" s="82"/>
      <c r="H2" s="82"/>
      <c r="I2" s="82"/>
      <c r="J2" s="82"/>
      <c r="K2" s="82"/>
      <c r="L2" s="82"/>
    </row>
    <row r="3" spans="1:13" ht="47.25" x14ac:dyDescent="0.25">
      <c r="A3" s="2" t="s">
        <v>84</v>
      </c>
      <c r="B3" s="2" t="s">
        <v>0</v>
      </c>
      <c r="C3" s="2" t="s">
        <v>1</v>
      </c>
      <c r="D3" s="2" t="s">
        <v>2</v>
      </c>
      <c r="E3" s="2" t="s">
        <v>3</v>
      </c>
      <c r="F3" s="2" t="s">
        <v>82</v>
      </c>
      <c r="G3" s="2" t="s">
        <v>329</v>
      </c>
      <c r="H3" s="2" t="s">
        <v>330</v>
      </c>
      <c r="I3" s="2" t="s">
        <v>331</v>
      </c>
      <c r="J3" s="2" t="s">
        <v>332</v>
      </c>
      <c r="K3" s="2" t="s">
        <v>83</v>
      </c>
      <c r="L3" s="3" t="s">
        <v>4</v>
      </c>
      <c r="M3" s="49" t="s">
        <v>333</v>
      </c>
    </row>
    <row r="4" spans="1:13" x14ac:dyDescent="0.25">
      <c r="A4" s="86" t="s">
        <v>176</v>
      </c>
      <c r="B4" s="86"/>
      <c r="C4" s="86"/>
      <c r="D4" s="86"/>
      <c r="E4" s="86"/>
      <c r="F4" s="86"/>
      <c r="G4" s="86"/>
      <c r="H4" s="86"/>
      <c r="I4" s="86"/>
      <c r="J4" s="86"/>
      <c r="K4" s="86"/>
      <c r="L4" s="86"/>
      <c r="M4" s="86"/>
    </row>
    <row r="5" spans="1:13" x14ac:dyDescent="0.25">
      <c r="A5" s="86" t="s">
        <v>5</v>
      </c>
      <c r="B5" s="86"/>
      <c r="C5" s="86"/>
      <c r="D5" s="86"/>
      <c r="E5" s="86"/>
      <c r="F5" s="86"/>
      <c r="G5" s="86"/>
      <c r="H5" s="86"/>
      <c r="I5" s="86"/>
      <c r="J5" s="86"/>
      <c r="K5" s="86"/>
      <c r="L5" s="86"/>
      <c r="M5" s="86"/>
    </row>
    <row r="6" spans="1:13" ht="110.25" customHeight="1" x14ac:dyDescent="0.25">
      <c r="A6" s="4" t="s">
        <v>113</v>
      </c>
      <c r="B6" s="4" t="s">
        <v>114</v>
      </c>
      <c r="C6" s="4" t="s">
        <v>115</v>
      </c>
      <c r="D6" s="4" t="s">
        <v>116</v>
      </c>
      <c r="E6" s="4" t="s">
        <v>115</v>
      </c>
      <c r="F6" s="4" t="s">
        <v>117</v>
      </c>
      <c r="G6" s="7" t="s">
        <v>339</v>
      </c>
      <c r="H6" s="4" t="s">
        <v>405</v>
      </c>
      <c r="I6" s="4" t="s">
        <v>334</v>
      </c>
      <c r="J6" s="4" t="s">
        <v>334</v>
      </c>
      <c r="K6" s="4" t="s">
        <v>118</v>
      </c>
      <c r="L6" s="88" t="s">
        <v>172</v>
      </c>
      <c r="M6" s="87">
        <f>29339896.48+8936680.43</f>
        <v>38276576.909999996</v>
      </c>
    </row>
    <row r="7" spans="1:13" ht="75" x14ac:dyDescent="0.25">
      <c r="A7" s="4" t="s">
        <v>119</v>
      </c>
      <c r="B7" s="4" t="s">
        <v>120</v>
      </c>
      <c r="C7" s="4" t="s">
        <v>121</v>
      </c>
      <c r="D7" s="4" t="s">
        <v>122</v>
      </c>
      <c r="E7" s="4" t="s">
        <v>123</v>
      </c>
      <c r="F7" s="4" t="s">
        <v>124</v>
      </c>
      <c r="G7" s="4" t="s">
        <v>335</v>
      </c>
      <c r="H7" s="4" t="s">
        <v>406</v>
      </c>
      <c r="I7" s="4" t="s">
        <v>407</v>
      </c>
      <c r="J7" s="4" t="s">
        <v>408</v>
      </c>
      <c r="K7" s="4" t="s">
        <v>118</v>
      </c>
      <c r="L7" s="88"/>
      <c r="M7" s="87"/>
    </row>
    <row r="8" spans="1:13" ht="114.75" customHeight="1" x14ac:dyDescent="0.25">
      <c r="A8" s="4" t="s">
        <v>170</v>
      </c>
      <c r="B8" s="4" t="s">
        <v>125</v>
      </c>
      <c r="C8" s="4" t="s">
        <v>126</v>
      </c>
      <c r="D8" s="4" t="s">
        <v>127</v>
      </c>
      <c r="E8" s="4" t="s">
        <v>126</v>
      </c>
      <c r="F8" s="4" t="s">
        <v>128</v>
      </c>
      <c r="G8" s="4" t="s">
        <v>335</v>
      </c>
      <c r="H8" s="4" t="s">
        <v>336</v>
      </c>
      <c r="I8" s="4" t="s">
        <v>337</v>
      </c>
      <c r="J8" s="4" t="s">
        <v>338</v>
      </c>
      <c r="K8" s="4" t="s">
        <v>129</v>
      </c>
      <c r="L8" s="5" t="s">
        <v>173</v>
      </c>
      <c r="M8" s="47">
        <v>67183244.530000001</v>
      </c>
    </row>
    <row r="9" spans="1:13" ht="120" x14ac:dyDescent="0.25">
      <c r="A9" s="6" t="s">
        <v>144</v>
      </c>
      <c r="B9" s="6" t="s">
        <v>130</v>
      </c>
      <c r="C9" s="6" t="s">
        <v>6</v>
      </c>
      <c r="D9" s="7" t="s">
        <v>131</v>
      </c>
      <c r="E9" s="7" t="s">
        <v>132</v>
      </c>
      <c r="F9" s="7" t="s">
        <v>133</v>
      </c>
      <c r="G9" s="7" t="s">
        <v>339</v>
      </c>
      <c r="H9" s="7" t="s">
        <v>133</v>
      </c>
      <c r="I9" s="4" t="s">
        <v>334</v>
      </c>
      <c r="J9" s="4" t="s">
        <v>334</v>
      </c>
      <c r="K9" s="8" t="s">
        <v>140</v>
      </c>
      <c r="L9" s="9">
        <v>10757256.779999999</v>
      </c>
      <c r="M9" s="47">
        <v>3437571.96</v>
      </c>
    </row>
    <row r="10" spans="1:13" ht="75" x14ac:dyDescent="0.25">
      <c r="A10" s="4" t="s">
        <v>148</v>
      </c>
      <c r="B10" s="4" t="s">
        <v>134</v>
      </c>
      <c r="C10" s="4" t="s">
        <v>135</v>
      </c>
      <c r="D10" s="4" t="s">
        <v>136</v>
      </c>
      <c r="E10" s="4" t="s">
        <v>137</v>
      </c>
      <c r="F10" s="4" t="s">
        <v>138</v>
      </c>
      <c r="G10" s="4" t="s">
        <v>339</v>
      </c>
      <c r="H10" s="4" t="s">
        <v>404</v>
      </c>
      <c r="I10" s="4" t="s">
        <v>334</v>
      </c>
      <c r="J10" s="4" t="s">
        <v>334</v>
      </c>
      <c r="K10" s="4" t="s">
        <v>139</v>
      </c>
      <c r="L10" s="5">
        <v>40000000</v>
      </c>
      <c r="M10" s="47">
        <v>44633874.340000004</v>
      </c>
    </row>
    <row r="11" spans="1:13" ht="18" x14ac:dyDescent="0.25">
      <c r="A11" s="89" t="s">
        <v>181</v>
      </c>
      <c r="B11" s="89"/>
      <c r="C11" s="89"/>
      <c r="D11" s="89"/>
      <c r="E11" s="89"/>
      <c r="F11" s="89"/>
      <c r="G11" s="89"/>
      <c r="H11" s="89"/>
      <c r="I11" s="89"/>
      <c r="J11" s="89"/>
      <c r="K11" s="89"/>
      <c r="L11" s="89"/>
      <c r="M11" s="47"/>
    </row>
    <row r="12" spans="1:13" s="10" customFormat="1" ht="60" x14ac:dyDescent="0.25">
      <c r="A12" s="70" t="s">
        <v>180</v>
      </c>
      <c r="B12" s="70" t="s">
        <v>7</v>
      </c>
      <c r="C12" s="70" t="s">
        <v>8</v>
      </c>
      <c r="D12" s="29" t="s">
        <v>9</v>
      </c>
      <c r="E12" s="29" t="s">
        <v>11</v>
      </c>
      <c r="F12" s="29" t="s">
        <v>101</v>
      </c>
      <c r="G12" s="34" t="s">
        <v>354</v>
      </c>
      <c r="H12" s="34" t="s">
        <v>398</v>
      </c>
      <c r="I12" s="83" t="s">
        <v>399</v>
      </c>
      <c r="J12" s="83" t="s">
        <v>400</v>
      </c>
      <c r="K12" s="91" t="s">
        <v>86</v>
      </c>
      <c r="L12" s="80" t="s">
        <v>174</v>
      </c>
      <c r="M12" s="44">
        <v>0</v>
      </c>
    </row>
    <row r="13" spans="1:13" s="10" customFormat="1" ht="45" x14ac:dyDescent="0.25">
      <c r="A13" s="70"/>
      <c r="B13" s="70"/>
      <c r="C13" s="70"/>
      <c r="D13" s="29" t="s">
        <v>10</v>
      </c>
      <c r="E13" s="29" t="s">
        <v>12</v>
      </c>
      <c r="F13" s="29" t="s">
        <v>102</v>
      </c>
      <c r="G13" s="34" t="s">
        <v>354</v>
      </c>
      <c r="H13" s="34" t="s">
        <v>401</v>
      </c>
      <c r="I13" s="84"/>
      <c r="J13" s="84"/>
      <c r="K13" s="91"/>
      <c r="L13" s="80"/>
      <c r="M13" s="44">
        <v>0</v>
      </c>
    </row>
    <row r="14" spans="1:13" ht="18" x14ac:dyDescent="0.25">
      <c r="A14" s="89" t="s">
        <v>182</v>
      </c>
      <c r="B14" s="89"/>
      <c r="C14" s="89"/>
      <c r="D14" s="89"/>
      <c r="E14" s="89"/>
      <c r="F14" s="89"/>
      <c r="G14" s="89"/>
      <c r="H14" s="89"/>
      <c r="I14" s="89"/>
      <c r="J14" s="89"/>
      <c r="K14" s="89"/>
      <c r="L14" s="89"/>
      <c r="M14" s="47"/>
    </row>
    <row r="15" spans="1:13" ht="90" x14ac:dyDescent="0.25">
      <c r="A15" s="11" t="s">
        <v>112</v>
      </c>
      <c r="B15" s="11" t="s">
        <v>13</v>
      </c>
      <c r="C15" s="11" t="s">
        <v>14</v>
      </c>
      <c r="D15" s="11" t="s">
        <v>15</v>
      </c>
      <c r="E15" s="11" t="s">
        <v>162</v>
      </c>
      <c r="F15" s="12" t="s">
        <v>163</v>
      </c>
      <c r="G15" s="12" t="s">
        <v>339</v>
      </c>
      <c r="H15" s="6" t="s">
        <v>340</v>
      </c>
      <c r="I15" s="12" t="s">
        <v>334</v>
      </c>
      <c r="J15" s="12" t="s">
        <v>334</v>
      </c>
      <c r="K15" s="11" t="s">
        <v>86</v>
      </c>
      <c r="L15" s="85">
        <v>68640000</v>
      </c>
      <c r="M15" s="47"/>
    </row>
    <row r="16" spans="1:13" ht="135" x14ac:dyDescent="0.25">
      <c r="A16" s="11" t="s">
        <v>112</v>
      </c>
      <c r="B16" s="11" t="s">
        <v>16</v>
      </c>
      <c r="C16" s="11" t="s">
        <v>17</v>
      </c>
      <c r="D16" s="11" t="s">
        <v>18</v>
      </c>
      <c r="E16" s="11" t="s">
        <v>19</v>
      </c>
      <c r="F16" s="13" t="s">
        <v>108</v>
      </c>
      <c r="G16" s="4" t="s">
        <v>354</v>
      </c>
      <c r="H16" s="13" t="s">
        <v>409</v>
      </c>
      <c r="I16" s="6" t="s">
        <v>410</v>
      </c>
      <c r="J16" s="6" t="s">
        <v>342</v>
      </c>
      <c r="K16" s="11" t="s">
        <v>86</v>
      </c>
      <c r="L16" s="85"/>
      <c r="M16" s="47">
        <v>0</v>
      </c>
    </row>
    <row r="17" spans="1:13" ht="165" x14ac:dyDescent="0.25">
      <c r="A17" s="11" t="s">
        <v>112</v>
      </c>
      <c r="B17" s="11" t="s">
        <v>20</v>
      </c>
      <c r="C17" s="11" t="s">
        <v>17</v>
      </c>
      <c r="D17" s="11" t="s">
        <v>21</v>
      </c>
      <c r="E17" s="11" t="s">
        <v>22</v>
      </c>
      <c r="F17" s="13" t="s">
        <v>108</v>
      </c>
      <c r="G17" s="6" t="s">
        <v>339</v>
      </c>
      <c r="H17" s="13" t="s">
        <v>411</v>
      </c>
      <c r="I17" s="6" t="s">
        <v>334</v>
      </c>
      <c r="J17" s="6" t="s">
        <v>334</v>
      </c>
      <c r="K17" s="11" t="s">
        <v>86</v>
      </c>
      <c r="L17" s="85"/>
      <c r="M17" s="47">
        <v>19660232.170000002</v>
      </c>
    </row>
    <row r="18" spans="1:13" ht="105" x14ac:dyDescent="0.25">
      <c r="A18" s="11" t="s">
        <v>112</v>
      </c>
      <c r="B18" s="11" t="s">
        <v>23</v>
      </c>
      <c r="C18" s="11" t="s">
        <v>24</v>
      </c>
      <c r="D18" s="11" t="s">
        <v>152</v>
      </c>
      <c r="E18" s="11" t="s">
        <v>25</v>
      </c>
      <c r="F18" s="14" t="s">
        <v>145</v>
      </c>
      <c r="G18" s="4" t="s">
        <v>354</v>
      </c>
      <c r="H18" s="6" t="s">
        <v>343</v>
      </c>
      <c r="I18" s="4" t="s">
        <v>344</v>
      </c>
      <c r="J18" s="4" t="s">
        <v>345</v>
      </c>
      <c r="K18" s="11" t="s">
        <v>86</v>
      </c>
      <c r="L18" s="85"/>
      <c r="M18" s="47">
        <v>10077529.779999999</v>
      </c>
    </row>
    <row r="19" spans="1:13" s="10" customFormat="1" ht="75" x14ac:dyDescent="0.25">
      <c r="A19" s="29" t="s">
        <v>112</v>
      </c>
      <c r="B19" s="29" t="s">
        <v>26</v>
      </c>
      <c r="C19" s="29" t="s">
        <v>27</v>
      </c>
      <c r="D19" s="29" t="s">
        <v>28</v>
      </c>
      <c r="E19" s="29" t="s">
        <v>192</v>
      </c>
      <c r="F19" s="12" t="s">
        <v>109</v>
      </c>
      <c r="G19" s="12" t="s">
        <v>200</v>
      </c>
      <c r="H19" s="12" t="s">
        <v>85</v>
      </c>
      <c r="I19" s="12" t="s">
        <v>200</v>
      </c>
      <c r="J19" s="12" t="s">
        <v>200</v>
      </c>
      <c r="K19" s="29" t="s">
        <v>86</v>
      </c>
      <c r="L19" s="85"/>
      <c r="M19" s="44"/>
    </row>
    <row r="20" spans="1:13" s="10" customFormat="1" ht="75" x14ac:dyDescent="0.25">
      <c r="A20" s="29" t="s">
        <v>112</v>
      </c>
      <c r="B20" s="29" t="s">
        <v>29</v>
      </c>
      <c r="C20" s="29" t="s">
        <v>27</v>
      </c>
      <c r="D20" s="29" t="s">
        <v>28</v>
      </c>
      <c r="E20" s="29" t="s">
        <v>191</v>
      </c>
      <c r="F20" s="12" t="s">
        <v>109</v>
      </c>
      <c r="G20" s="12" t="s">
        <v>200</v>
      </c>
      <c r="H20" s="12" t="s">
        <v>85</v>
      </c>
      <c r="I20" s="12" t="s">
        <v>200</v>
      </c>
      <c r="J20" s="12" t="s">
        <v>200</v>
      </c>
      <c r="K20" s="29" t="s">
        <v>86</v>
      </c>
      <c r="L20" s="85"/>
      <c r="M20" s="44"/>
    </row>
    <row r="21" spans="1:13" s="10" customFormat="1" ht="105" x14ac:dyDescent="0.25">
      <c r="A21" s="11" t="s">
        <v>112</v>
      </c>
      <c r="B21" s="29" t="s">
        <v>30</v>
      </c>
      <c r="C21" s="29" t="s">
        <v>31</v>
      </c>
      <c r="D21" s="29" t="s">
        <v>32</v>
      </c>
      <c r="E21" s="29" t="s">
        <v>153</v>
      </c>
      <c r="F21" s="29" t="s">
        <v>194</v>
      </c>
      <c r="G21" s="4" t="s">
        <v>354</v>
      </c>
      <c r="H21" s="12" t="s">
        <v>346</v>
      </c>
      <c r="I21" s="12" t="s">
        <v>347</v>
      </c>
      <c r="J21" s="12" t="s">
        <v>348</v>
      </c>
      <c r="K21" s="29" t="s">
        <v>86</v>
      </c>
      <c r="L21" s="85">
        <v>22500000</v>
      </c>
      <c r="M21" s="44"/>
    </row>
    <row r="22" spans="1:13" s="10" customFormat="1" ht="124.5" customHeight="1" x14ac:dyDescent="0.25">
      <c r="A22" s="11" t="s">
        <v>112</v>
      </c>
      <c r="B22" s="29" t="s">
        <v>183</v>
      </c>
      <c r="C22" s="29" t="s">
        <v>184</v>
      </c>
      <c r="D22" s="29" t="s">
        <v>177</v>
      </c>
      <c r="E22" s="29" t="s">
        <v>178</v>
      </c>
      <c r="F22" s="29" t="s">
        <v>85</v>
      </c>
      <c r="G22" s="12" t="s">
        <v>200</v>
      </c>
      <c r="H22" s="12" t="s">
        <v>85</v>
      </c>
      <c r="I22" s="12" t="s">
        <v>200</v>
      </c>
      <c r="J22" s="12" t="s">
        <v>200</v>
      </c>
      <c r="K22" s="13" t="s">
        <v>86</v>
      </c>
      <c r="L22" s="85"/>
      <c r="M22" s="44">
        <v>3316177.56</v>
      </c>
    </row>
    <row r="23" spans="1:13" ht="180.75" customHeight="1" x14ac:dyDescent="0.25">
      <c r="A23" s="11" t="s">
        <v>112</v>
      </c>
      <c r="B23" s="11" t="s">
        <v>33</v>
      </c>
      <c r="C23" s="11" t="s">
        <v>146</v>
      </c>
      <c r="D23" s="11" t="s">
        <v>110</v>
      </c>
      <c r="E23" s="13" t="s">
        <v>34</v>
      </c>
      <c r="F23" s="32" t="s">
        <v>85</v>
      </c>
      <c r="G23" s="12" t="s">
        <v>200</v>
      </c>
      <c r="H23" s="12" t="s">
        <v>85</v>
      </c>
      <c r="I23" s="12" t="s">
        <v>200</v>
      </c>
      <c r="J23" s="12" t="s">
        <v>200</v>
      </c>
      <c r="K23" s="13" t="s">
        <v>86</v>
      </c>
      <c r="L23" s="85"/>
      <c r="M23" s="47">
        <v>0</v>
      </c>
    </row>
    <row r="24" spans="1:13" ht="159.75" customHeight="1" x14ac:dyDescent="0.25">
      <c r="A24" s="90" t="s">
        <v>112</v>
      </c>
      <c r="B24" s="11" t="s">
        <v>35</v>
      </c>
      <c r="C24" s="11" t="s">
        <v>36</v>
      </c>
      <c r="D24" s="11" t="s">
        <v>150</v>
      </c>
      <c r="E24" s="11" t="s">
        <v>149</v>
      </c>
      <c r="F24" s="29" t="s">
        <v>195</v>
      </c>
      <c r="G24" s="12" t="s">
        <v>341</v>
      </c>
      <c r="H24" s="43" t="s">
        <v>412</v>
      </c>
      <c r="I24" s="12" t="s">
        <v>349</v>
      </c>
      <c r="J24" s="12" t="s">
        <v>350</v>
      </c>
      <c r="K24" s="13" t="s">
        <v>86</v>
      </c>
      <c r="L24" s="71">
        <v>20000000</v>
      </c>
      <c r="M24" s="47">
        <v>7643793.8799999999</v>
      </c>
    </row>
    <row r="25" spans="1:13" ht="99.75" customHeight="1" x14ac:dyDescent="0.25">
      <c r="A25" s="90"/>
      <c r="B25" s="29" t="s">
        <v>161</v>
      </c>
      <c r="C25" s="29" t="s">
        <v>151</v>
      </c>
      <c r="D25" s="11" t="s">
        <v>193</v>
      </c>
      <c r="E25" s="11" t="s">
        <v>111</v>
      </c>
      <c r="F25" s="11" t="s">
        <v>196</v>
      </c>
      <c r="G25" s="6" t="s">
        <v>339</v>
      </c>
      <c r="H25" s="42" t="s">
        <v>413</v>
      </c>
      <c r="I25" s="6" t="s">
        <v>334</v>
      </c>
      <c r="J25" s="6" t="s">
        <v>334</v>
      </c>
      <c r="K25" s="13" t="s">
        <v>86</v>
      </c>
      <c r="L25" s="72"/>
      <c r="M25" s="47">
        <v>290899.02</v>
      </c>
    </row>
    <row r="26" spans="1:13" ht="90" x14ac:dyDescent="0.25">
      <c r="A26" s="90"/>
      <c r="B26" s="29" t="s">
        <v>185</v>
      </c>
      <c r="C26" s="29" t="s">
        <v>186</v>
      </c>
      <c r="D26" s="11" t="s">
        <v>187</v>
      </c>
      <c r="E26" s="11" t="s">
        <v>188</v>
      </c>
      <c r="F26" s="11" t="s">
        <v>194</v>
      </c>
      <c r="G26" s="6" t="s">
        <v>341</v>
      </c>
      <c r="H26" s="6" t="s">
        <v>346</v>
      </c>
      <c r="I26" s="6" t="s">
        <v>351</v>
      </c>
      <c r="J26" s="6" t="s">
        <v>352</v>
      </c>
      <c r="K26" s="13" t="s">
        <v>189</v>
      </c>
      <c r="L26" s="73"/>
      <c r="M26" s="47">
        <v>0</v>
      </c>
    </row>
    <row r="27" spans="1:13" ht="18" x14ac:dyDescent="0.25">
      <c r="A27" s="74" t="s">
        <v>190</v>
      </c>
      <c r="B27" s="75"/>
      <c r="C27" s="75"/>
      <c r="D27" s="75"/>
      <c r="E27" s="75"/>
      <c r="F27" s="75"/>
      <c r="G27" s="75"/>
      <c r="H27" s="75"/>
      <c r="I27" s="75"/>
      <c r="J27" s="75"/>
      <c r="K27" s="75"/>
      <c r="L27" s="75"/>
      <c r="M27" s="76"/>
    </row>
    <row r="28" spans="1:13" ht="108" customHeight="1" x14ac:dyDescent="0.25">
      <c r="A28" s="77" t="s">
        <v>112</v>
      </c>
      <c r="B28" s="11" t="s">
        <v>37</v>
      </c>
      <c r="C28" s="11" t="s">
        <v>38</v>
      </c>
      <c r="D28" s="11" t="s">
        <v>154</v>
      </c>
      <c r="E28" s="11" t="s">
        <v>39</v>
      </c>
      <c r="F28" s="11" t="s">
        <v>147</v>
      </c>
      <c r="G28" s="17" t="s">
        <v>354</v>
      </c>
      <c r="H28" s="17" t="s">
        <v>390</v>
      </c>
      <c r="I28" s="17" t="s">
        <v>391</v>
      </c>
      <c r="J28" s="17" t="s">
        <v>393</v>
      </c>
      <c r="K28" s="11" t="s">
        <v>103</v>
      </c>
      <c r="L28" s="30" t="s">
        <v>40</v>
      </c>
      <c r="M28" s="45">
        <v>0</v>
      </c>
    </row>
    <row r="29" spans="1:13" s="10" customFormat="1" ht="126.75" customHeight="1" x14ac:dyDescent="0.25">
      <c r="A29" s="77"/>
      <c r="B29" s="29" t="s">
        <v>42</v>
      </c>
      <c r="C29" s="29" t="s">
        <v>43</v>
      </c>
      <c r="D29" s="29" t="s">
        <v>155</v>
      </c>
      <c r="E29" s="29" t="s">
        <v>156</v>
      </c>
      <c r="F29" s="29" t="s">
        <v>104</v>
      </c>
      <c r="G29" s="17" t="s">
        <v>354</v>
      </c>
      <c r="H29" s="34" t="s">
        <v>392</v>
      </c>
      <c r="I29" s="17" t="s">
        <v>391</v>
      </c>
      <c r="J29" s="17" t="s">
        <v>393</v>
      </c>
      <c r="K29" s="29" t="s">
        <v>103</v>
      </c>
      <c r="L29" s="31" t="s">
        <v>44</v>
      </c>
      <c r="M29" s="46">
        <v>0</v>
      </c>
    </row>
    <row r="30" spans="1:13" ht="135.75" customHeight="1" x14ac:dyDescent="0.25">
      <c r="A30" s="77"/>
      <c r="B30" s="11" t="s">
        <v>45</v>
      </c>
      <c r="C30" s="11" t="s">
        <v>46</v>
      </c>
      <c r="D30" s="11" t="s">
        <v>158</v>
      </c>
      <c r="E30" s="11" t="s">
        <v>157</v>
      </c>
      <c r="F30" s="11" t="s">
        <v>105</v>
      </c>
      <c r="G30" s="17" t="s">
        <v>354</v>
      </c>
      <c r="H30" s="17" t="s">
        <v>394</v>
      </c>
      <c r="I30" s="17" t="s">
        <v>391</v>
      </c>
      <c r="J30" s="17" t="s">
        <v>393</v>
      </c>
      <c r="K30" s="11" t="s">
        <v>103</v>
      </c>
      <c r="L30" s="30" t="s">
        <v>41</v>
      </c>
      <c r="M30" s="45">
        <v>0</v>
      </c>
    </row>
    <row r="31" spans="1:13" ht="114.75" customHeight="1" x14ac:dyDescent="0.25">
      <c r="A31" s="77"/>
      <c r="B31" s="11" t="s">
        <v>47</v>
      </c>
      <c r="C31" s="11" t="s">
        <v>48</v>
      </c>
      <c r="D31" s="11" t="s">
        <v>159</v>
      </c>
      <c r="E31" s="11" t="s">
        <v>160</v>
      </c>
      <c r="F31" s="11" t="s">
        <v>106</v>
      </c>
      <c r="G31" s="17" t="s">
        <v>354</v>
      </c>
      <c r="H31" s="17" t="s">
        <v>395</v>
      </c>
      <c r="I31" s="17" t="s">
        <v>391</v>
      </c>
      <c r="J31" s="17" t="s">
        <v>393</v>
      </c>
      <c r="K31" s="11" t="s">
        <v>103</v>
      </c>
      <c r="L31" s="30" t="s">
        <v>49</v>
      </c>
      <c r="M31" s="45">
        <v>0</v>
      </c>
    </row>
    <row r="32" spans="1:13" s="16" customFormat="1" ht="98.25" customHeight="1" x14ac:dyDescent="0.25">
      <c r="A32" s="77"/>
      <c r="B32" s="13" t="s">
        <v>50</v>
      </c>
      <c r="C32" s="13" t="s">
        <v>51</v>
      </c>
      <c r="D32" s="13" t="s">
        <v>52</v>
      </c>
      <c r="E32" s="13" t="s">
        <v>53</v>
      </c>
      <c r="F32" s="13" t="s">
        <v>107</v>
      </c>
      <c r="G32" s="17" t="s">
        <v>354</v>
      </c>
      <c r="H32" s="6" t="s">
        <v>396</v>
      </c>
      <c r="I32" s="17" t="s">
        <v>391</v>
      </c>
      <c r="J32" s="17" t="s">
        <v>393</v>
      </c>
      <c r="K32" s="13" t="s">
        <v>103</v>
      </c>
      <c r="L32" s="15" t="s">
        <v>54</v>
      </c>
      <c r="M32" s="45">
        <v>0</v>
      </c>
    </row>
    <row r="33" spans="1:15" s="16" customFormat="1" ht="90" x14ac:dyDescent="0.25">
      <c r="A33" s="77"/>
      <c r="B33" s="13" t="s">
        <v>55</v>
      </c>
      <c r="C33" s="13" t="s">
        <v>56</v>
      </c>
      <c r="D33" s="13" t="s">
        <v>57</v>
      </c>
      <c r="E33" s="12" t="s">
        <v>164</v>
      </c>
      <c r="F33" s="12" t="s">
        <v>171</v>
      </c>
      <c r="G33" s="17" t="s">
        <v>354</v>
      </c>
      <c r="H33" s="12" t="s">
        <v>397</v>
      </c>
      <c r="I33" s="17" t="s">
        <v>391</v>
      </c>
      <c r="J33" s="17" t="s">
        <v>393</v>
      </c>
      <c r="K33" s="13" t="s">
        <v>103</v>
      </c>
      <c r="L33" s="15" t="s">
        <v>58</v>
      </c>
      <c r="M33" s="45">
        <v>0</v>
      </c>
    </row>
    <row r="34" spans="1:15" ht="18.75" thickBot="1" x14ac:dyDescent="0.3">
      <c r="A34" s="74" t="s">
        <v>179</v>
      </c>
      <c r="B34" s="75"/>
      <c r="C34" s="75"/>
      <c r="D34" s="75"/>
      <c r="E34" s="75"/>
      <c r="F34" s="75"/>
      <c r="G34" s="75"/>
      <c r="H34" s="75"/>
      <c r="I34" s="75"/>
      <c r="J34" s="75"/>
      <c r="K34" s="75"/>
      <c r="L34" s="75"/>
      <c r="M34" s="76"/>
    </row>
    <row r="35" spans="1:15" ht="255" x14ac:dyDescent="0.25">
      <c r="A35" s="17" t="s">
        <v>112</v>
      </c>
      <c r="B35" s="17" t="s">
        <v>59</v>
      </c>
      <c r="C35" s="17" t="s">
        <v>60</v>
      </c>
      <c r="D35" s="17" t="s">
        <v>91</v>
      </c>
      <c r="E35" s="34" t="s">
        <v>211</v>
      </c>
      <c r="F35" s="34" t="s">
        <v>210</v>
      </c>
      <c r="G35" s="34" t="s">
        <v>354</v>
      </c>
      <c r="H35" s="43" t="s">
        <v>414</v>
      </c>
      <c r="I35" s="37" t="s">
        <v>355</v>
      </c>
      <c r="J35" s="37" t="s">
        <v>356</v>
      </c>
      <c r="K35" s="17" t="s">
        <v>86</v>
      </c>
      <c r="L35" s="18">
        <v>8100000</v>
      </c>
      <c r="M35" s="47">
        <f>390770+142634.75</f>
        <v>533404.75</v>
      </c>
      <c r="O35" s="36"/>
    </row>
    <row r="36" spans="1:15" ht="120" x14ac:dyDescent="0.25">
      <c r="A36" s="17" t="s">
        <v>112</v>
      </c>
      <c r="B36" s="17" t="s">
        <v>61</v>
      </c>
      <c r="C36" s="17" t="s">
        <v>62</v>
      </c>
      <c r="D36" s="17" t="s">
        <v>91</v>
      </c>
      <c r="E36" s="34" t="s">
        <v>212</v>
      </c>
      <c r="F36" s="34" t="s">
        <v>92</v>
      </c>
      <c r="G36" s="34" t="s">
        <v>354</v>
      </c>
      <c r="H36" s="34" t="s">
        <v>357</v>
      </c>
      <c r="I36" s="6" t="s">
        <v>358</v>
      </c>
      <c r="J36" s="33" t="s">
        <v>359</v>
      </c>
      <c r="K36" s="17" t="s">
        <v>86</v>
      </c>
      <c r="L36" s="18">
        <v>13000000</v>
      </c>
      <c r="M36" s="47">
        <f>4369137.5+292300</f>
        <v>4661437.5</v>
      </c>
    </row>
    <row r="37" spans="1:15" ht="120.75" customHeight="1" x14ac:dyDescent="0.25">
      <c r="A37" s="34" t="s">
        <v>112</v>
      </c>
      <c r="B37" s="34" t="s">
        <v>63</v>
      </c>
      <c r="C37" s="34" t="s">
        <v>64</v>
      </c>
      <c r="D37" s="34" t="s">
        <v>165</v>
      </c>
      <c r="E37" s="34" t="s">
        <v>213</v>
      </c>
      <c r="F37" s="34" t="s">
        <v>92</v>
      </c>
      <c r="G37" s="34" t="s">
        <v>341</v>
      </c>
      <c r="H37" s="43" t="s">
        <v>357</v>
      </c>
      <c r="I37" s="12" t="s">
        <v>402</v>
      </c>
      <c r="J37" s="33" t="s">
        <v>403</v>
      </c>
      <c r="K37" s="34" t="s">
        <v>86</v>
      </c>
      <c r="L37" s="19">
        <v>32500000</v>
      </c>
      <c r="M37" s="47">
        <f>526987.5+834539.62</f>
        <v>1361527.12</v>
      </c>
    </row>
    <row r="38" spans="1:15" s="10" customFormat="1" ht="360" x14ac:dyDescent="0.25">
      <c r="A38" s="17" t="s">
        <v>112</v>
      </c>
      <c r="B38" s="17" t="s">
        <v>65</v>
      </c>
      <c r="C38" s="34" t="s">
        <v>87</v>
      </c>
      <c r="D38" s="34" t="s">
        <v>166</v>
      </c>
      <c r="E38" s="34" t="s">
        <v>100</v>
      </c>
      <c r="F38" s="34" t="s">
        <v>141</v>
      </c>
      <c r="G38" s="34" t="s">
        <v>354</v>
      </c>
      <c r="H38" s="34" t="s">
        <v>360</v>
      </c>
      <c r="I38" s="12" t="s">
        <v>361</v>
      </c>
      <c r="J38" s="12" t="s">
        <v>362</v>
      </c>
      <c r="K38" s="17" t="s">
        <v>86</v>
      </c>
      <c r="L38" s="18" t="s">
        <v>66</v>
      </c>
      <c r="M38" s="47">
        <v>2805846.61</v>
      </c>
    </row>
    <row r="39" spans="1:15" ht="225.75" thickBot="1" x14ac:dyDescent="0.3">
      <c r="A39" s="17" t="s">
        <v>112</v>
      </c>
      <c r="B39" s="17" t="s">
        <v>67</v>
      </c>
      <c r="C39" s="34" t="s">
        <v>88</v>
      </c>
      <c r="D39" s="34" t="s">
        <v>97</v>
      </c>
      <c r="E39" s="34" t="s">
        <v>89</v>
      </c>
      <c r="F39" s="34" t="s">
        <v>142</v>
      </c>
      <c r="G39" s="35" t="s">
        <v>354</v>
      </c>
      <c r="H39" s="34" t="s">
        <v>363</v>
      </c>
      <c r="I39" s="35" t="s">
        <v>364</v>
      </c>
      <c r="J39" s="33" t="s">
        <v>365</v>
      </c>
      <c r="K39" s="17" t="s">
        <v>86</v>
      </c>
      <c r="L39" s="18">
        <v>19121864.539999999</v>
      </c>
      <c r="M39" s="47">
        <f>10171138.18</f>
        <v>10171138.18</v>
      </c>
    </row>
    <row r="40" spans="1:15" ht="225.75" thickBot="1" x14ac:dyDescent="0.3">
      <c r="A40" s="34" t="s">
        <v>112</v>
      </c>
      <c r="B40" s="34" t="s">
        <v>68</v>
      </c>
      <c r="C40" s="34" t="s">
        <v>98</v>
      </c>
      <c r="D40" s="34" t="s">
        <v>167</v>
      </c>
      <c r="E40" s="34" t="s">
        <v>215</v>
      </c>
      <c r="F40" s="34" t="s">
        <v>214</v>
      </c>
      <c r="G40" s="41" t="s">
        <v>339</v>
      </c>
      <c r="H40" s="40" t="s">
        <v>214</v>
      </c>
      <c r="I40" s="12" t="s">
        <v>334</v>
      </c>
      <c r="J40" s="33" t="s">
        <v>377</v>
      </c>
      <c r="K40" s="34" t="s">
        <v>86</v>
      </c>
      <c r="L40" s="19">
        <v>105472953</v>
      </c>
      <c r="M40" s="44">
        <v>80444280.829999998</v>
      </c>
    </row>
    <row r="41" spans="1:15" s="10" customFormat="1" ht="120" x14ac:dyDescent="0.25">
      <c r="A41" s="34" t="s">
        <v>112</v>
      </c>
      <c r="B41" s="34" t="s">
        <v>69</v>
      </c>
      <c r="C41" s="34" t="s">
        <v>70</v>
      </c>
      <c r="D41" s="34" t="s">
        <v>168</v>
      </c>
      <c r="E41" s="34" t="s">
        <v>216</v>
      </c>
      <c r="F41" s="34" t="s">
        <v>143</v>
      </c>
      <c r="G41" s="34" t="s">
        <v>354</v>
      </c>
      <c r="H41" s="34" t="s">
        <v>357</v>
      </c>
      <c r="I41" s="12" t="s">
        <v>358</v>
      </c>
      <c r="J41" s="33" t="s">
        <v>359</v>
      </c>
      <c r="K41" s="34" t="s">
        <v>86</v>
      </c>
      <c r="L41" s="19">
        <v>30500000</v>
      </c>
      <c r="M41" s="44">
        <v>1845927.85</v>
      </c>
    </row>
    <row r="42" spans="1:15" ht="76.5" customHeight="1" thickBot="1" x14ac:dyDescent="0.3">
      <c r="A42" s="34" t="s">
        <v>112</v>
      </c>
      <c r="B42" s="34" t="s">
        <v>71</v>
      </c>
      <c r="C42" s="34" t="s">
        <v>72</v>
      </c>
      <c r="D42" s="12" t="s">
        <v>73</v>
      </c>
      <c r="E42" s="12" t="s">
        <v>74</v>
      </c>
      <c r="F42" s="12" t="s">
        <v>85</v>
      </c>
      <c r="G42" s="34" t="s">
        <v>200</v>
      </c>
      <c r="H42" s="34" t="s">
        <v>200</v>
      </c>
      <c r="I42" s="35" t="s">
        <v>200</v>
      </c>
      <c r="J42" s="35" t="s">
        <v>200</v>
      </c>
      <c r="K42" s="34" t="s">
        <v>86</v>
      </c>
      <c r="L42" s="19" t="s">
        <v>41</v>
      </c>
      <c r="M42" s="44">
        <v>0</v>
      </c>
    </row>
    <row r="43" spans="1:15" ht="269.25" customHeight="1" x14ac:dyDescent="0.25">
      <c r="A43" s="17" t="s">
        <v>112</v>
      </c>
      <c r="B43" s="17" t="s">
        <v>75</v>
      </c>
      <c r="C43" s="17" t="s">
        <v>76</v>
      </c>
      <c r="D43" s="17" t="s">
        <v>169</v>
      </c>
      <c r="E43" s="17" t="s">
        <v>217</v>
      </c>
      <c r="F43" s="34" t="s">
        <v>143</v>
      </c>
      <c r="G43" s="34" t="s">
        <v>341</v>
      </c>
      <c r="H43" s="43" t="s">
        <v>357</v>
      </c>
      <c r="I43" s="38" t="s">
        <v>366</v>
      </c>
      <c r="J43" s="38" t="s">
        <v>367</v>
      </c>
      <c r="K43" s="17" t="s">
        <v>86</v>
      </c>
      <c r="L43" s="18">
        <v>28000000</v>
      </c>
      <c r="M43" s="47">
        <f>1120376+1035091.54</f>
        <v>2155467.54</v>
      </c>
    </row>
    <row r="44" spans="1:15" ht="279.75" customHeight="1" x14ac:dyDescent="0.25">
      <c r="A44" s="17" t="s">
        <v>112</v>
      </c>
      <c r="B44" s="17" t="s">
        <v>77</v>
      </c>
      <c r="C44" s="17" t="s">
        <v>95</v>
      </c>
      <c r="D44" s="17" t="s">
        <v>455</v>
      </c>
      <c r="E44" s="6" t="s">
        <v>218</v>
      </c>
      <c r="F44" s="12" t="s">
        <v>219</v>
      </c>
      <c r="G44" s="12" t="s">
        <v>354</v>
      </c>
      <c r="H44" s="12" t="s">
        <v>368</v>
      </c>
      <c r="I44" s="6" t="s">
        <v>369</v>
      </c>
      <c r="J44" s="20" t="s">
        <v>370</v>
      </c>
      <c r="K44" s="17" t="s">
        <v>86</v>
      </c>
      <c r="L44" s="18">
        <v>29409971</v>
      </c>
      <c r="M44" s="47">
        <v>12683237.369999999</v>
      </c>
    </row>
    <row r="45" spans="1:15" ht="125.25" customHeight="1" x14ac:dyDescent="0.25">
      <c r="A45" s="17" t="s">
        <v>112</v>
      </c>
      <c r="B45" s="17" t="s">
        <v>78</v>
      </c>
      <c r="C45" s="17" t="s">
        <v>81</v>
      </c>
      <c r="D45" s="17" t="s">
        <v>99</v>
      </c>
      <c r="E45" s="17" t="s">
        <v>452</v>
      </c>
      <c r="F45" s="34" t="s">
        <v>453</v>
      </c>
      <c r="G45" s="34" t="s">
        <v>354</v>
      </c>
      <c r="H45" s="55" t="s">
        <v>454</v>
      </c>
      <c r="I45" s="54" t="s">
        <v>371</v>
      </c>
      <c r="J45" s="33" t="s">
        <v>372</v>
      </c>
      <c r="K45" s="57" t="s">
        <v>86</v>
      </c>
      <c r="L45" s="21">
        <v>67458474.260000005</v>
      </c>
      <c r="M45" s="47">
        <v>29762987.850000001</v>
      </c>
    </row>
    <row r="46" spans="1:15" ht="122.25" customHeight="1" x14ac:dyDescent="0.25">
      <c r="A46" s="34" t="s">
        <v>112</v>
      </c>
      <c r="B46" s="34" t="s">
        <v>79</v>
      </c>
      <c r="C46" s="34" t="s">
        <v>93</v>
      </c>
      <c r="D46" s="34" t="s">
        <v>451</v>
      </c>
      <c r="E46" s="34" t="s">
        <v>94</v>
      </c>
      <c r="F46" s="34" t="s">
        <v>90</v>
      </c>
      <c r="G46" s="34" t="s">
        <v>354</v>
      </c>
      <c r="H46" s="55" t="s">
        <v>415</v>
      </c>
      <c r="I46" s="54" t="s">
        <v>373</v>
      </c>
      <c r="J46" s="54" t="s">
        <v>374</v>
      </c>
      <c r="K46" s="58" t="s">
        <v>86</v>
      </c>
      <c r="L46" s="19">
        <v>32748439</v>
      </c>
      <c r="M46" s="50">
        <v>1123772.3500000001</v>
      </c>
    </row>
    <row r="47" spans="1:15" ht="216" customHeight="1" x14ac:dyDescent="0.25">
      <c r="A47" s="17" t="s">
        <v>112</v>
      </c>
      <c r="B47" s="17" t="s">
        <v>80</v>
      </c>
      <c r="C47" s="17" t="s">
        <v>96</v>
      </c>
      <c r="D47" s="17" t="s">
        <v>450</v>
      </c>
      <c r="E47" s="17" t="s">
        <v>220</v>
      </c>
      <c r="F47" s="34" t="s">
        <v>221</v>
      </c>
      <c r="G47" s="34" t="s">
        <v>375</v>
      </c>
      <c r="H47" s="55" t="s">
        <v>376</v>
      </c>
      <c r="I47" s="12" t="s">
        <v>377</v>
      </c>
      <c r="J47" s="22" t="s">
        <v>377</v>
      </c>
      <c r="K47" s="57" t="s">
        <v>86</v>
      </c>
      <c r="L47" s="18">
        <v>76801860.180000007</v>
      </c>
      <c r="M47" s="47">
        <v>60369388.539999999</v>
      </c>
    </row>
    <row r="48" spans="1:15" ht="148.5" customHeight="1" x14ac:dyDescent="0.25">
      <c r="A48" s="12" t="s">
        <v>197</v>
      </c>
      <c r="B48" s="12" t="s">
        <v>198</v>
      </c>
      <c r="C48" s="12" t="s">
        <v>199</v>
      </c>
      <c r="D48" s="12" t="s">
        <v>438</v>
      </c>
      <c r="E48" s="12" t="s">
        <v>443</v>
      </c>
      <c r="F48" s="12" t="s">
        <v>85</v>
      </c>
      <c r="G48" s="12" t="s">
        <v>200</v>
      </c>
      <c r="H48" s="56" t="s">
        <v>200</v>
      </c>
      <c r="I48" s="12" t="s">
        <v>200</v>
      </c>
      <c r="J48" s="33" t="s">
        <v>200</v>
      </c>
      <c r="K48" s="59" t="s">
        <v>86</v>
      </c>
      <c r="L48" s="39">
        <v>400000</v>
      </c>
      <c r="M48" s="51">
        <v>0</v>
      </c>
    </row>
    <row r="49" spans="1:13" ht="105" customHeight="1" x14ac:dyDescent="0.25">
      <c r="A49" s="66" t="s">
        <v>112</v>
      </c>
      <c r="B49" s="6" t="s">
        <v>201</v>
      </c>
      <c r="C49" s="6" t="s">
        <v>202</v>
      </c>
      <c r="D49" s="6" t="s">
        <v>439</v>
      </c>
      <c r="E49" s="6" t="s">
        <v>440</v>
      </c>
      <c r="F49" s="6" t="s">
        <v>440</v>
      </c>
      <c r="G49" s="12" t="s">
        <v>354</v>
      </c>
      <c r="H49" s="56" t="s">
        <v>377</v>
      </c>
      <c r="I49" s="17" t="s">
        <v>378</v>
      </c>
      <c r="J49" s="17" t="s">
        <v>379</v>
      </c>
      <c r="K49" s="60" t="s">
        <v>86</v>
      </c>
      <c r="L49" s="67">
        <v>27284034.02</v>
      </c>
      <c r="M49" s="67">
        <v>4092479.12</v>
      </c>
    </row>
    <row r="50" spans="1:13" ht="110.25" customHeight="1" x14ac:dyDescent="0.25">
      <c r="A50" s="66"/>
      <c r="B50" s="6" t="s">
        <v>203</v>
      </c>
      <c r="C50" s="6" t="s">
        <v>202</v>
      </c>
      <c r="D50" s="6" t="s">
        <v>441</v>
      </c>
      <c r="E50" s="6" t="s">
        <v>442</v>
      </c>
      <c r="F50" s="6" t="s">
        <v>442</v>
      </c>
      <c r="G50" s="12" t="s">
        <v>341</v>
      </c>
      <c r="H50" s="56" t="s">
        <v>416</v>
      </c>
      <c r="I50" s="17" t="s">
        <v>380</v>
      </c>
      <c r="J50" s="17" t="s">
        <v>381</v>
      </c>
      <c r="K50" s="60" t="s">
        <v>86</v>
      </c>
      <c r="L50" s="67"/>
      <c r="M50" s="67"/>
    </row>
    <row r="51" spans="1:13" ht="128.25" customHeight="1" x14ac:dyDescent="0.25">
      <c r="A51" s="66"/>
      <c r="B51" s="6" t="s">
        <v>204</v>
      </c>
      <c r="C51" s="6" t="s">
        <v>202</v>
      </c>
      <c r="D51" s="6" t="s">
        <v>444</v>
      </c>
      <c r="E51" s="6" t="s">
        <v>445</v>
      </c>
      <c r="F51" s="6" t="s">
        <v>445</v>
      </c>
      <c r="G51" s="12" t="s">
        <v>354</v>
      </c>
      <c r="H51" s="56" t="s">
        <v>417</v>
      </c>
      <c r="I51" s="17" t="s">
        <v>382</v>
      </c>
      <c r="J51" s="17" t="s">
        <v>383</v>
      </c>
      <c r="K51" s="60" t="s">
        <v>86</v>
      </c>
      <c r="L51" s="67"/>
      <c r="M51" s="67"/>
    </row>
    <row r="52" spans="1:13" ht="117.75" customHeight="1" x14ac:dyDescent="0.25">
      <c r="A52" s="66"/>
      <c r="B52" s="6" t="s">
        <v>205</v>
      </c>
      <c r="C52" s="6" t="s">
        <v>202</v>
      </c>
      <c r="D52" s="6" t="s">
        <v>446</v>
      </c>
      <c r="E52" s="6" t="s">
        <v>447</v>
      </c>
      <c r="F52" s="6" t="s">
        <v>447</v>
      </c>
      <c r="G52" s="12" t="s">
        <v>354</v>
      </c>
      <c r="H52" s="56" t="s">
        <v>418</v>
      </c>
      <c r="I52" s="17" t="s">
        <v>380</v>
      </c>
      <c r="J52" s="17" t="s">
        <v>381</v>
      </c>
      <c r="K52" s="60" t="s">
        <v>86</v>
      </c>
      <c r="L52" s="67"/>
      <c r="M52" s="67"/>
    </row>
    <row r="53" spans="1:13" ht="113.25" customHeight="1" x14ac:dyDescent="0.25">
      <c r="A53" s="66"/>
      <c r="B53" s="6" t="s">
        <v>206</v>
      </c>
      <c r="C53" s="6" t="s">
        <v>202</v>
      </c>
      <c r="D53" s="6" t="s">
        <v>448</v>
      </c>
      <c r="E53" s="6" t="s">
        <v>449</v>
      </c>
      <c r="F53" s="6" t="s">
        <v>449</v>
      </c>
      <c r="G53" s="12" t="s">
        <v>354</v>
      </c>
      <c r="H53" s="56" t="s">
        <v>377</v>
      </c>
      <c r="I53" s="17" t="s">
        <v>384</v>
      </c>
      <c r="J53" s="17" t="s">
        <v>385</v>
      </c>
      <c r="K53" s="60" t="s">
        <v>86</v>
      </c>
      <c r="L53" s="67"/>
      <c r="M53" s="67"/>
    </row>
    <row r="54" spans="1:13" ht="90" x14ac:dyDescent="0.25">
      <c r="A54" s="66"/>
      <c r="B54" s="6" t="s">
        <v>207</v>
      </c>
      <c r="C54" s="6" t="s">
        <v>202</v>
      </c>
      <c r="D54" s="6" t="s">
        <v>448</v>
      </c>
      <c r="E54" s="6" t="s">
        <v>449</v>
      </c>
      <c r="F54" s="6" t="s">
        <v>449</v>
      </c>
      <c r="G54" s="12" t="s">
        <v>354</v>
      </c>
      <c r="H54" s="56" t="s">
        <v>377</v>
      </c>
      <c r="I54" s="17" t="s">
        <v>386</v>
      </c>
      <c r="J54" s="17" t="s">
        <v>387</v>
      </c>
      <c r="K54" s="60" t="s">
        <v>86</v>
      </c>
      <c r="L54" s="67"/>
      <c r="M54" s="67"/>
    </row>
    <row r="55" spans="1:13" ht="90" x14ac:dyDescent="0.25">
      <c r="A55" s="66"/>
      <c r="B55" s="6" t="s">
        <v>208</v>
      </c>
      <c r="C55" s="6" t="s">
        <v>202</v>
      </c>
      <c r="D55" s="6" t="s">
        <v>448</v>
      </c>
      <c r="E55" s="6" t="s">
        <v>449</v>
      </c>
      <c r="F55" s="6" t="s">
        <v>449</v>
      </c>
      <c r="G55" s="12" t="s">
        <v>354</v>
      </c>
      <c r="H55" s="56" t="s">
        <v>377</v>
      </c>
      <c r="I55" s="17" t="s">
        <v>388</v>
      </c>
      <c r="J55" s="17" t="s">
        <v>389</v>
      </c>
      <c r="K55" s="60" t="s">
        <v>86</v>
      </c>
      <c r="L55" s="67"/>
      <c r="M55" s="67"/>
    </row>
    <row r="56" spans="1:13" ht="90" x14ac:dyDescent="0.25">
      <c r="A56" s="66"/>
      <c r="B56" s="6" t="s">
        <v>209</v>
      </c>
      <c r="C56" s="6" t="s">
        <v>202</v>
      </c>
      <c r="D56" s="6" t="s">
        <v>448</v>
      </c>
      <c r="E56" s="6" t="s">
        <v>449</v>
      </c>
      <c r="F56" s="6" t="s">
        <v>449</v>
      </c>
      <c r="G56" s="12" t="s">
        <v>354</v>
      </c>
      <c r="H56" s="56" t="s">
        <v>377</v>
      </c>
      <c r="I56" s="17" t="s">
        <v>388</v>
      </c>
      <c r="J56" s="17" t="s">
        <v>389</v>
      </c>
      <c r="K56" s="60" t="s">
        <v>86</v>
      </c>
      <c r="L56" s="67"/>
      <c r="M56" s="67"/>
    </row>
    <row r="57" spans="1:13" ht="18" customHeight="1" x14ac:dyDescent="0.25">
      <c r="A57" s="68" t="s">
        <v>419</v>
      </c>
      <c r="B57" s="68"/>
      <c r="C57" s="68"/>
      <c r="D57" s="68"/>
      <c r="E57" s="68"/>
      <c r="F57" s="68"/>
      <c r="G57" s="68"/>
      <c r="H57" s="68"/>
      <c r="I57" s="69"/>
      <c r="J57" s="69"/>
      <c r="K57" s="68"/>
      <c r="L57" s="68"/>
      <c r="M57" s="32"/>
    </row>
    <row r="58" spans="1:13" ht="18" customHeight="1" x14ac:dyDescent="0.25">
      <c r="A58" s="68" t="s">
        <v>222</v>
      </c>
      <c r="B58" s="68"/>
      <c r="C58" s="68"/>
      <c r="D58" s="68"/>
      <c r="E58" s="68"/>
      <c r="F58" s="68"/>
      <c r="G58" s="68"/>
      <c r="H58" s="68"/>
      <c r="I58" s="68"/>
      <c r="J58" s="68"/>
      <c r="K58" s="68"/>
      <c r="L58" s="68"/>
      <c r="M58" s="32"/>
    </row>
    <row r="59" spans="1:13" ht="75" customHeight="1" x14ac:dyDescent="0.25">
      <c r="A59" s="61" t="s">
        <v>223</v>
      </c>
      <c r="B59" s="53" t="s">
        <v>224</v>
      </c>
      <c r="C59" s="53" t="s">
        <v>225</v>
      </c>
      <c r="D59" s="53" t="s">
        <v>226</v>
      </c>
      <c r="E59" s="53" t="s">
        <v>225</v>
      </c>
      <c r="F59" s="53" t="s">
        <v>227</v>
      </c>
      <c r="G59" s="53" t="s">
        <v>339</v>
      </c>
      <c r="H59" s="53" t="s">
        <v>420</v>
      </c>
      <c r="I59" s="4" t="s">
        <v>334</v>
      </c>
      <c r="J59" s="24" t="s">
        <v>353</v>
      </c>
      <c r="K59" s="17" t="s">
        <v>228</v>
      </c>
      <c r="L59" s="9" t="s">
        <v>229</v>
      </c>
      <c r="M59" s="32"/>
    </row>
    <row r="60" spans="1:13" ht="60" x14ac:dyDescent="0.25">
      <c r="A60" s="61"/>
      <c r="B60" s="53" t="s">
        <v>230</v>
      </c>
      <c r="C60" s="53" t="s">
        <v>231</v>
      </c>
      <c r="D60" s="53" t="s">
        <v>232</v>
      </c>
      <c r="E60" s="53" t="s">
        <v>231</v>
      </c>
      <c r="F60" s="53" t="s">
        <v>233</v>
      </c>
      <c r="G60" s="53" t="s">
        <v>339</v>
      </c>
      <c r="H60" s="53" t="s">
        <v>421</v>
      </c>
      <c r="I60" s="4" t="s">
        <v>334</v>
      </c>
      <c r="J60" s="4" t="s">
        <v>353</v>
      </c>
      <c r="K60" s="17" t="s">
        <v>234</v>
      </c>
      <c r="L60" s="9" t="s">
        <v>235</v>
      </c>
      <c r="M60" s="32"/>
    </row>
    <row r="61" spans="1:13" ht="75" x14ac:dyDescent="0.25">
      <c r="A61" s="61"/>
      <c r="B61" s="53" t="s">
        <v>236</v>
      </c>
      <c r="C61" s="53" t="s">
        <v>237</v>
      </c>
      <c r="D61" s="53" t="s">
        <v>238</v>
      </c>
      <c r="E61" s="53" t="s">
        <v>237</v>
      </c>
      <c r="F61" s="53" t="s">
        <v>239</v>
      </c>
      <c r="G61" s="53" t="s">
        <v>339</v>
      </c>
      <c r="H61" s="53" t="s">
        <v>422</v>
      </c>
      <c r="I61" s="4" t="s">
        <v>334</v>
      </c>
      <c r="J61" s="4" t="s">
        <v>353</v>
      </c>
      <c r="K61" s="53" t="s">
        <v>241</v>
      </c>
      <c r="L61" s="9" t="s">
        <v>242</v>
      </c>
      <c r="M61" s="32"/>
    </row>
    <row r="62" spans="1:13" ht="75" x14ac:dyDescent="0.25">
      <c r="A62" s="61"/>
      <c r="B62" s="53" t="s">
        <v>243</v>
      </c>
      <c r="C62" s="53" t="s">
        <v>244</v>
      </c>
      <c r="D62" s="53" t="s">
        <v>245</v>
      </c>
      <c r="E62" s="53" t="s">
        <v>244</v>
      </c>
      <c r="F62" s="53" t="s">
        <v>246</v>
      </c>
      <c r="G62" s="53" t="s">
        <v>339</v>
      </c>
      <c r="H62" s="53" t="s">
        <v>423</v>
      </c>
      <c r="I62" s="4" t="s">
        <v>334</v>
      </c>
      <c r="J62" s="4" t="s">
        <v>353</v>
      </c>
      <c r="K62" s="53" t="s">
        <v>241</v>
      </c>
      <c r="L62" s="9" t="s">
        <v>247</v>
      </c>
      <c r="M62" s="32"/>
    </row>
    <row r="63" spans="1:13" ht="75" x14ac:dyDescent="0.25">
      <c r="A63" s="61"/>
      <c r="B63" s="53" t="s">
        <v>248</v>
      </c>
      <c r="C63" s="25" t="s">
        <v>249</v>
      </c>
      <c r="D63" s="53" t="s">
        <v>250</v>
      </c>
      <c r="E63" s="53" t="s">
        <v>249</v>
      </c>
      <c r="F63" s="53" t="s">
        <v>251</v>
      </c>
      <c r="G63" s="53" t="s">
        <v>339</v>
      </c>
      <c r="H63" s="53" t="s">
        <v>424</v>
      </c>
      <c r="I63" s="4" t="s">
        <v>334</v>
      </c>
      <c r="J63" s="4" t="s">
        <v>353</v>
      </c>
      <c r="K63" s="53" t="s">
        <v>241</v>
      </c>
      <c r="L63" s="9" t="s">
        <v>252</v>
      </c>
      <c r="M63" s="32"/>
    </row>
    <row r="64" spans="1:13" ht="75" x14ac:dyDescent="0.25">
      <c r="A64" s="61"/>
      <c r="B64" s="53" t="s">
        <v>253</v>
      </c>
      <c r="C64" s="53" t="s">
        <v>254</v>
      </c>
      <c r="D64" s="53" t="s">
        <v>255</v>
      </c>
      <c r="E64" s="53" t="s">
        <v>254</v>
      </c>
      <c r="F64" s="53" t="s">
        <v>256</v>
      </c>
      <c r="G64" s="53" t="s">
        <v>339</v>
      </c>
      <c r="H64" s="53" t="s">
        <v>425</v>
      </c>
      <c r="I64" s="4" t="s">
        <v>334</v>
      </c>
      <c r="J64" s="4" t="s">
        <v>353</v>
      </c>
      <c r="K64" s="53" t="s">
        <v>257</v>
      </c>
      <c r="L64" s="9" t="s">
        <v>258</v>
      </c>
      <c r="M64" s="32"/>
    </row>
    <row r="65" spans="1:13" ht="75" x14ac:dyDescent="0.25">
      <c r="A65" s="61"/>
      <c r="B65" s="53" t="s">
        <v>259</v>
      </c>
      <c r="C65" s="53" t="s">
        <v>260</v>
      </c>
      <c r="D65" s="53" t="s">
        <v>261</v>
      </c>
      <c r="E65" s="53" t="s">
        <v>262</v>
      </c>
      <c r="F65" s="53" t="s">
        <v>262</v>
      </c>
      <c r="G65" s="53" t="s">
        <v>339</v>
      </c>
      <c r="H65" s="53" t="s">
        <v>426</v>
      </c>
      <c r="I65" s="4" t="s">
        <v>334</v>
      </c>
      <c r="J65" s="4" t="s">
        <v>353</v>
      </c>
      <c r="K65" s="53" t="s">
        <v>263</v>
      </c>
      <c r="L65" s="9" t="s">
        <v>264</v>
      </c>
      <c r="M65" s="32"/>
    </row>
    <row r="66" spans="1:13" ht="75" x14ac:dyDescent="0.25">
      <c r="A66" s="61"/>
      <c r="B66" s="53" t="s">
        <v>265</v>
      </c>
      <c r="C66" s="53" t="s">
        <v>266</v>
      </c>
      <c r="D66" s="53" t="s">
        <v>267</v>
      </c>
      <c r="E66" s="53" t="s">
        <v>266</v>
      </c>
      <c r="F66" s="53" t="s">
        <v>268</v>
      </c>
      <c r="G66" s="53" t="s">
        <v>339</v>
      </c>
      <c r="H66" s="53" t="s">
        <v>427</v>
      </c>
      <c r="I66" s="4" t="s">
        <v>334</v>
      </c>
      <c r="J66" s="4" t="s">
        <v>353</v>
      </c>
      <c r="K66" s="53" t="s">
        <v>241</v>
      </c>
      <c r="L66" s="9" t="s">
        <v>269</v>
      </c>
      <c r="M66" s="32"/>
    </row>
    <row r="67" spans="1:13" ht="75" x14ac:dyDescent="0.25">
      <c r="A67" s="61"/>
      <c r="B67" s="53" t="s">
        <v>270</v>
      </c>
      <c r="C67" s="53" t="s">
        <v>271</v>
      </c>
      <c r="D67" s="53" t="s">
        <v>272</v>
      </c>
      <c r="E67" s="53" t="s">
        <v>271</v>
      </c>
      <c r="F67" s="53" t="s">
        <v>273</v>
      </c>
      <c r="G67" s="53" t="s">
        <v>339</v>
      </c>
      <c r="H67" s="53" t="s">
        <v>428</v>
      </c>
      <c r="I67" s="4" t="s">
        <v>334</v>
      </c>
      <c r="J67" s="4" t="s">
        <v>353</v>
      </c>
      <c r="K67" s="53" t="s">
        <v>241</v>
      </c>
      <c r="L67" s="9" t="s">
        <v>252</v>
      </c>
      <c r="M67" s="32"/>
    </row>
    <row r="68" spans="1:13" ht="105" x14ac:dyDescent="0.25">
      <c r="A68" s="61"/>
      <c r="B68" s="53" t="s">
        <v>274</v>
      </c>
      <c r="C68" s="52" t="s">
        <v>275</v>
      </c>
      <c r="D68" s="53" t="s">
        <v>276</v>
      </c>
      <c r="E68" s="53" t="s">
        <v>277</v>
      </c>
      <c r="F68" s="53" t="s">
        <v>278</v>
      </c>
      <c r="G68" s="53" t="s">
        <v>339</v>
      </c>
      <c r="H68" s="53" t="s">
        <v>429</v>
      </c>
      <c r="I68" s="4" t="s">
        <v>334</v>
      </c>
      <c r="J68" s="4" t="s">
        <v>353</v>
      </c>
      <c r="K68" s="53" t="s">
        <v>241</v>
      </c>
      <c r="L68" s="9" t="s">
        <v>252</v>
      </c>
      <c r="M68" s="32"/>
    </row>
    <row r="69" spans="1:13" ht="18" customHeight="1" x14ac:dyDescent="0.25">
      <c r="A69" s="62" t="s">
        <v>279</v>
      </c>
      <c r="B69" s="63"/>
      <c r="C69" s="63"/>
      <c r="D69" s="63"/>
      <c r="E69" s="63"/>
      <c r="F69" s="63"/>
      <c r="G69" s="63"/>
      <c r="H69" s="63"/>
      <c r="I69" s="63"/>
      <c r="J69" s="63"/>
      <c r="K69" s="63"/>
      <c r="L69" s="63"/>
      <c r="M69" s="64"/>
    </row>
    <row r="70" spans="1:13" ht="75" x14ac:dyDescent="0.25">
      <c r="A70" s="65" t="s">
        <v>280</v>
      </c>
      <c r="B70" s="52" t="s">
        <v>281</v>
      </c>
      <c r="C70" s="52" t="s">
        <v>282</v>
      </c>
      <c r="D70" s="52" t="s">
        <v>283</v>
      </c>
      <c r="E70" s="52" t="s">
        <v>284</v>
      </c>
      <c r="F70" s="52" t="s">
        <v>284</v>
      </c>
      <c r="G70" s="52" t="s">
        <v>339</v>
      </c>
      <c r="H70" s="52" t="s">
        <v>430</v>
      </c>
      <c r="I70" s="26" t="s">
        <v>334</v>
      </c>
      <c r="J70" s="26" t="s">
        <v>334</v>
      </c>
      <c r="K70" s="52" t="s">
        <v>285</v>
      </c>
      <c r="L70" s="27" t="s">
        <v>252</v>
      </c>
      <c r="M70" s="32"/>
    </row>
    <row r="71" spans="1:13" ht="75" x14ac:dyDescent="0.25">
      <c r="A71" s="65"/>
      <c r="B71" s="52" t="s">
        <v>286</v>
      </c>
      <c r="C71" s="52" t="s">
        <v>287</v>
      </c>
      <c r="D71" s="52" t="s">
        <v>288</v>
      </c>
      <c r="E71" s="52" t="s">
        <v>287</v>
      </c>
      <c r="F71" s="52" t="s">
        <v>289</v>
      </c>
      <c r="G71" s="52" t="s">
        <v>339</v>
      </c>
      <c r="H71" s="52" t="s">
        <v>431</v>
      </c>
      <c r="I71" s="26" t="s">
        <v>334</v>
      </c>
      <c r="J71" s="26" t="s">
        <v>334</v>
      </c>
      <c r="K71" s="52" t="s">
        <v>290</v>
      </c>
      <c r="L71" s="27" t="s">
        <v>291</v>
      </c>
      <c r="M71" s="32"/>
    </row>
    <row r="72" spans="1:13" ht="60" x14ac:dyDescent="0.25">
      <c r="A72" s="65"/>
      <c r="B72" s="52" t="s">
        <v>292</v>
      </c>
      <c r="C72" s="52" t="s">
        <v>293</v>
      </c>
      <c r="D72" s="52" t="s">
        <v>294</v>
      </c>
      <c r="E72" s="52" t="s">
        <v>295</v>
      </c>
      <c r="F72" s="52" t="s">
        <v>295</v>
      </c>
      <c r="G72" s="52" t="s">
        <v>339</v>
      </c>
      <c r="H72" s="52" t="s">
        <v>432</v>
      </c>
      <c r="I72" s="26" t="s">
        <v>334</v>
      </c>
      <c r="J72" s="26" t="s">
        <v>334</v>
      </c>
      <c r="K72" s="52" t="s">
        <v>285</v>
      </c>
      <c r="L72" s="27" t="s">
        <v>252</v>
      </c>
      <c r="M72" s="32"/>
    </row>
    <row r="73" spans="1:13" ht="18" customHeight="1" x14ac:dyDescent="0.25">
      <c r="A73" s="62" t="s">
        <v>296</v>
      </c>
      <c r="B73" s="63"/>
      <c r="C73" s="63"/>
      <c r="D73" s="63"/>
      <c r="E73" s="63"/>
      <c r="F73" s="63"/>
      <c r="G73" s="63"/>
      <c r="H73" s="63"/>
      <c r="I73" s="63"/>
      <c r="J73" s="63"/>
      <c r="K73" s="63"/>
      <c r="L73" s="63"/>
      <c r="M73" s="64"/>
    </row>
    <row r="74" spans="1:13" ht="75" x14ac:dyDescent="0.25">
      <c r="A74" s="61" t="s">
        <v>280</v>
      </c>
      <c r="B74" s="53" t="s">
        <v>297</v>
      </c>
      <c r="C74" s="53" t="s">
        <v>298</v>
      </c>
      <c r="D74" s="53" t="s">
        <v>299</v>
      </c>
      <c r="E74" s="53" t="s">
        <v>300</v>
      </c>
      <c r="F74" s="17" t="s">
        <v>301</v>
      </c>
      <c r="G74" s="17" t="s">
        <v>339</v>
      </c>
      <c r="H74" s="17" t="s">
        <v>433</v>
      </c>
      <c r="I74" s="6">
        <v>3</v>
      </c>
      <c r="J74" s="6" t="s">
        <v>334</v>
      </c>
      <c r="K74" s="17" t="s">
        <v>302</v>
      </c>
      <c r="L74" s="28" t="s">
        <v>303</v>
      </c>
      <c r="M74" s="32"/>
    </row>
    <row r="75" spans="1:13" ht="75" x14ac:dyDescent="0.25">
      <c r="A75" s="61"/>
      <c r="B75" s="53" t="s">
        <v>304</v>
      </c>
      <c r="C75" s="52" t="s">
        <v>305</v>
      </c>
      <c r="D75" s="53" t="s">
        <v>306</v>
      </c>
      <c r="E75" s="52" t="s">
        <v>307</v>
      </c>
      <c r="F75" s="17" t="s">
        <v>308</v>
      </c>
      <c r="G75" s="17" t="s">
        <v>339</v>
      </c>
      <c r="H75" s="17" t="s">
        <v>434</v>
      </c>
      <c r="I75" s="6" t="s">
        <v>334</v>
      </c>
      <c r="J75" s="6" t="s">
        <v>334</v>
      </c>
      <c r="K75" s="17" t="s">
        <v>309</v>
      </c>
      <c r="L75" s="28" t="s">
        <v>240</v>
      </c>
      <c r="M75" s="32"/>
    </row>
    <row r="76" spans="1:13" ht="90" x14ac:dyDescent="0.25">
      <c r="A76" s="61"/>
      <c r="B76" s="53" t="s">
        <v>310</v>
      </c>
      <c r="C76" s="53" t="s">
        <v>311</v>
      </c>
      <c r="D76" s="53" t="s">
        <v>312</v>
      </c>
      <c r="E76" s="53" t="s">
        <v>313</v>
      </c>
      <c r="F76" s="53" t="s">
        <v>314</v>
      </c>
      <c r="G76" s="53" t="s">
        <v>339</v>
      </c>
      <c r="H76" s="53" t="s">
        <v>435</v>
      </c>
      <c r="I76" s="4" t="s">
        <v>334</v>
      </c>
      <c r="J76" s="4" t="s">
        <v>334</v>
      </c>
      <c r="K76" s="17" t="s">
        <v>315</v>
      </c>
      <c r="L76" s="28" t="s">
        <v>316</v>
      </c>
      <c r="M76" s="32"/>
    </row>
    <row r="77" spans="1:13" ht="90" x14ac:dyDescent="0.25">
      <c r="A77" s="61"/>
      <c r="B77" s="53" t="s">
        <v>317</v>
      </c>
      <c r="C77" s="53" t="s">
        <v>318</v>
      </c>
      <c r="D77" s="53" t="s">
        <v>319</v>
      </c>
      <c r="E77" s="53" t="s">
        <v>320</v>
      </c>
      <c r="F77" s="17" t="s">
        <v>321</v>
      </c>
      <c r="G77" s="17" t="s">
        <v>339</v>
      </c>
      <c r="H77" s="17" t="s">
        <v>436</v>
      </c>
      <c r="I77" s="6" t="s">
        <v>334</v>
      </c>
      <c r="J77" s="6" t="s">
        <v>334</v>
      </c>
      <c r="K77" s="17" t="s">
        <v>322</v>
      </c>
      <c r="L77" s="28" t="s">
        <v>240</v>
      </c>
      <c r="M77" s="32"/>
    </row>
    <row r="78" spans="1:13" ht="90" x14ac:dyDescent="0.25">
      <c r="A78" s="61"/>
      <c r="B78" s="53" t="s">
        <v>323</v>
      </c>
      <c r="C78" s="53" t="s">
        <v>324</v>
      </c>
      <c r="D78" s="53" t="s">
        <v>325</v>
      </c>
      <c r="E78" s="53" t="s">
        <v>324</v>
      </c>
      <c r="F78" s="17" t="s">
        <v>326</v>
      </c>
      <c r="G78" s="17" t="s">
        <v>437</v>
      </c>
      <c r="H78" s="17" t="s">
        <v>437</v>
      </c>
      <c r="I78" s="6" t="s">
        <v>334</v>
      </c>
      <c r="J78" s="6" t="s">
        <v>334</v>
      </c>
      <c r="K78" s="17" t="s">
        <v>327</v>
      </c>
      <c r="L78" s="28" t="s">
        <v>240</v>
      </c>
      <c r="M78" s="32"/>
    </row>
  </sheetData>
  <mergeCells count="32">
    <mergeCell ref="A74:A78"/>
    <mergeCell ref="A1:M1"/>
    <mergeCell ref="L12:L13"/>
    <mergeCell ref="A2:L2"/>
    <mergeCell ref="J12:J13"/>
    <mergeCell ref="L15:L20"/>
    <mergeCell ref="A4:M4"/>
    <mergeCell ref="A5:M5"/>
    <mergeCell ref="M6:M7"/>
    <mergeCell ref="L21:L23"/>
    <mergeCell ref="L6:L7"/>
    <mergeCell ref="A14:L14"/>
    <mergeCell ref="A11:L11"/>
    <mergeCell ref="A24:A26"/>
    <mergeCell ref="I12:I13"/>
    <mergeCell ref="K12:K13"/>
    <mergeCell ref="A12:A13"/>
    <mergeCell ref="B12:B13"/>
    <mergeCell ref="C12:C13"/>
    <mergeCell ref="L24:L26"/>
    <mergeCell ref="A34:M34"/>
    <mergeCell ref="A27:M27"/>
    <mergeCell ref="A28:A33"/>
    <mergeCell ref="A59:A68"/>
    <mergeCell ref="A69:M69"/>
    <mergeCell ref="A70:A72"/>
    <mergeCell ref="A73:M73"/>
    <mergeCell ref="A49:A56"/>
    <mergeCell ref="L49:L56"/>
    <mergeCell ref="M49:M56"/>
    <mergeCell ref="A57:L57"/>
    <mergeCell ref="A58:L58"/>
  </mergeCells>
  <phoneticPr fontId="3" type="noConversion"/>
  <pageMargins left="0.70866141732283472" right="0.70866141732283472" top="0.74803149606299213" bottom="0.74803149606299213" header="0.31496062992125984" footer="0.31496062992125984"/>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Nkele Virginia Marais</dc:creator>
  <cp:lastModifiedBy>Nkele Virginia Marais</cp:lastModifiedBy>
  <cp:lastPrinted>2022-05-03T12:09:49Z</cp:lastPrinted>
  <dcterms:created xsi:type="dcterms:W3CDTF">2021-03-29T07:58:49Z</dcterms:created>
  <dcterms:modified xsi:type="dcterms:W3CDTF">2022-08-26T08:30:42Z</dcterms:modified>
</cp:coreProperties>
</file>